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45" windowWidth="12120" windowHeight="4530" tabRatio="690" activeTab="0"/>
  </bookViews>
  <sheets>
    <sheet name="Прилож.1" sheetId="1" r:id="rId1"/>
  </sheets>
  <definedNames/>
  <calcPr fullCalcOnLoad="1"/>
</workbook>
</file>

<file path=xl/sharedStrings.xml><?xml version="1.0" encoding="utf-8"?>
<sst xmlns="http://schemas.openxmlformats.org/spreadsheetml/2006/main" count="90" uniqueCount="86">
  <si>
    <t xml:space="preserve">  2 00 00000 00 0000 000  </t>
  </si>
  <si>
    <t>БЕЗВОЗМЕЗДНЫЕ ПОСТУПЛЕНИЯ</t>
  </si>
  <si>
    <t xml:space="preserve">  2 02 00000 00 0000 000  </t>
  </si>
  <si>
    <t>Безвозмездные  поступления  от   других бюджетов бюджетной  системы  Российской Федерации</t>
  </si>
  <si>
    <t>ИТОГО</t>
  </si>
  <si>
    <t>Код бюджетной классификации Российской Федерации</t>
  </si>
  <si>
    <t>Дотации на выравнивание бюджетной обеспеченности</t>
  </si>
  <si>
    <t>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</si>
  <si>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</si>
  <si>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</si>
  <si>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 xml:space="preserve"> 1 00 00000 00 0000 000</t>
  </si>
  <si>
    <t>НАЛОГОВЫЕ И НЕНАЛОГОВЫЕ ДОХОДЫ</t>
  </si>
  <si>
    <t>1 01 00000 00 0000 000</t>
  </si>
  <si>
    <t>НАЛОГИ НА ПРИБЫЛЬ, ДОХОДЫ</t>
  </si>
  <si>
    <t>Налог на доходы физических лиц</t>
  </si>
  <si>
    <t>1 01 02010 01 0000 110</t>
  </si>
  <si>
    <t>1 01 02030 01 0000 110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</si>
  <si>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</si>
  <si>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</si>
  <si>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</si>
  <si>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</si>
  <si>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</si>
  <si>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</si>
  <si>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</si>
  <si>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1 11 05030 00 0000 120</t>
  </si>
  <si>
    <t>1 01 02000 01 0000 110</t>
  </si>
  <si>
    <t>1 06 00000 00 0000 000</t>
  </si>
  <si>
    <t>1 06 01000 00 0000 110</t>
  </si>
  <si>
    <t>1 06 01030 10 0000 110</t>
  </si>
  <si>
    <t>1 06 06000 00 0000 110</t>
  </si>
  <si>
    <t>Земельный налог</t>
  </si>
  <si>
    <t>1 11 05035 10 0000 120</t>
  </si>
  <si>
    <t xml:space="preserve">НАЛОГИ НА ИМУЩЕСТВО </t>
  </si>
  <si>
    <t xml:space="preserve"> </t>
  </si>
  <si>
    <t>1 05 03010 01 0000 110</t>
  </si>
  <si>
    <t>Доходы, получаемые в виде арендной либо иной платы за передачу в возмездное пользование 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</si>
  <si>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</si>
  <si>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Налог на доходы физических лиц 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</si>
  <si>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(рублей)</t>
  </si>
  <si>
    <t xml:space="preserve">Налог на имущество физических лиц </t>
  </si>
  <si>
    <t>Налог на доходы физических лиц  с доходов, полученных физическими лицами в соответствии со статьей 228 Налогового кодекса Российской Федерации</t>
  </si>
  <si>
    <t>Процент кассового исполнения к уточненным назначениям</t>
  </si>
  <si>
    <r>
      <t>1 06 06030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03 0000 110</t>
    </r>
  </si>
  <si>
    <t>1 06 06033 10 0000 110</t>
  </si>
  <si>
    <t xml:space="preserve">1 06 06040 00 0000 110 </t>
  </si>
  <si>
    <t>1 06 06043 10 0000 110</t>
  </si>
  <si>
    <t>Налог на имущество физических лиц 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</si>
  <si>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</si>
  <si>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</si>
  <si>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</si>
  <si>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</si>
  <si>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</si>
  <si>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Дотации бюджетам сельских поселений на   выравнивание    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</si>
  <si>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</si>
  <si>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</si>
  <si>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</si>
  <si>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</si>
  <si>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</si>
  <si>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Дотации бюджетам бюджетной  системы Российской Федераци</t>
  </si>
  <si>
    <t>Субвенции бюджетам бюджетной  системы Российской Федерации</t>
  </si>
  <si>
    <t xml:space="preserve">  2 02 10001 00 0000 151</t>
  </si>
  <si>
    <t>2 02 35118 10 0000 151</t>
  </si>
  <si>
    <t>2 02 35010 00 0000 151</t>
  </si>
  <si>
    <t>2 02 30024 10 0000 151</t>
  </si>
  <si>
    <t>2 02 30020 00 0000 151</t>
  </si>
  <si>
    <t xml:space="preserve">Приложение 1  </t>
  </si>
  <si>
    <t>2 02 40014 00 0000 151</t>
  </si>
  <si>
    <t>2 02 40014 10 0000 151</t>
  </si>
  <si>
    <t>2 02 40000 00 0000 151</t>
  </si>
  <si>
    <t xml:space="preserve">  2 02 10000 00 0000 151</t>
  </si>
  <si>
    <t>Доходы, получаемые в виде арендной платы, а так же средства от продажи права на заключение договоров аренды за земли, находящиеся в собственности сельских поселений</t>
  </si>
  <si>
    <t>1 11 05020 10 0000 120</t>
  </si>
  <si>
    <t>1 11 05025 10 0000 120</t>
  </si>
  <si>
    <t>2 02  25299 10 0000 151</t>
  </si>
  <si>
    <t>Субсидии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</si>
  <si>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 xml:space="preserve">Субсидии бюджетам субъектов Российской Федерации </t>
  </si>
  <si>
    <t>2 02 02000 00 0000 151</t>
  </si>
  <si>
    <t xml:space="preserve">     2 02 16001 10 0000 151</t>
  </si>
  <si>
    <t xml:space="preserve"> Дотации бюджетам поселений на  поддержку  мер  по обеспечению сбалансированности бюджетов</t>
  </si>
  <si>
    <t xml:space="preserve">  2 02 15002 00 0000 151</t>
  </si>
  <si>
    <t xml:space="preserve">  2 02 15002 10 0000 151</t>
  </si>
  <si>
    <t xml:space="preserve"> Дотации бюджетам на поддержку мер по обеспечению сбалансированности бюджетов</t>
  </si>
  <si>
    <t>Утверждено на 2022 год</t>
  </si>
  <si>
    <t>Уточненные назначения на 2022 год</t>
  </si>
  <si>
    <t>Доходы бюджета Алешинского сельского поселения Дубровского муниципального района Брянской области за  9 месяцев  2022 года</t>
  </si>
  <si>
    <t>Кассовое исполнение за 9 месяцев 2022 года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</si>
</sst>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р_."/>
    <numFmt numFmtId="187" formatCode="_-* #,##0.0_р_._-;\-* #,##0.0_р_._-;_-* &quot;-&quot;?_р_.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_-* #,##0.0_р_._-;\-* #,##0.0_р_._-;_-* &quot;-&quot;??_р_._-;_-@_-"/>
    <numFmt numFmtId="194" formatCode="0.00000000"/>
    <numFmt numFmtId="195" formatCode="#,##0_ ;[Red]\-#,##0\ "/>
    <numFmt numFmtId="196" formatCode="#,##0.000_ ;[Red]\-#,##0.000\ "/>
    <numFmt numFmtId="197" formatCode="#,##0.000_р_."/>
    <numFmt numFmtId="198" formatCode="#,##0.000"/>
    <numFmt numFmtId="199" formatCode="#,##0.0"/>
    <numFmt numFmtId="200" formatCode="_-* #,##0.000_р_._-;\-* #,##0.000_р_._-;_-* &quot;-&quot;??_р_._-;_-@_-"/>
    <numFmt numFmtId="201" formatCode="[$-FC19]d\ mmmm\ yyyy\ &quot;г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192" fontId="4" fillId="0" borderId="0" xfId="0" applyNumberFormat="1" applyFont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top" shrinkToFit="1"/>
    </xf>
    <xf numFmtId="0" fontId="8" fillId="34" borderId="14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10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justify" vertical="top" wrapText="1"/>
    </xf>
    <xf numFmtId="192" fontId="9" fillId="0" borderId="0" xfId="0" applyNumberFormat="1" applyFont="1" applyAlignment="1">
      <alignment/>
    </xf>
    <xf numFmtId="0" fontId="8" fillId="0" borderId="0" xfId="0" applyFont="1" applyAlignment="1">
      <alignment wrapText="1"/>
    </xf>
    <xf numFmtId="0" fontId="11" fillId="0" borderId="14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11" fillId="0" borderId="14" xfId="0" applyFont="1" applyBorder="1" applyAlignment="1">
      <alignment horizontal="justify" vertical="top" wrapText="1"/>
    </xf>
    <xf numFmtId="0" fontId="8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shrinkToFit="1"/>
    </xf>
    <xf numFmtId="0" fontId="11" fillId="0" borderId="13" xfId="0" applyFont="1" applyBorder="1" applyAlignment="1">
      <alignment horizontal="left"/>
    </xf>
    <xf numFmtId="0" fontId="11" fillId="0" borderId="13" xfId="0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center" wrapText="1"/>
    </xf>
    <xf numFmtId="199" fontId="8" fillId="33" borderId="13" xfId="0" applyNumberFormat="1" applyFont="1" applyFill="1" applyBorder="1" applyAlignment="1">
      <alignment horizontal="right" vertical="center" wrapText="1"/>
    </xf>
    <xf numFmtId="4" fontId="8" fillId="33" borderId="13" xfId="0" applyNumberFormat="1" applyFont="1" applyFill="1" applyBorder="1" applyAlignment="1">
      <alignment horizontal="right" vertical="center" wrapText="1"/>
    </xf>
    <xf numFmtId="4" fontId="9" fillId="0" borderId="13" xfId="60" applyNumberFormat="1" applyFont="1" applyBorder="1" applyAlignment="1">
      <alignment/>
    </xf>
    <xf numFmtId="4" fontId="10" fillId="0" borderId="13" xfId="6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vertical="top" wrapText="1"/>
    </xf>
    <xf numFmtId="0" fontId="11" fillId="0" borderId="15" xfId="0" applyFont="1" applyFill="1" applyBorder="1" applyAlignment="1">
      <alignment horizontal="left" vertical="center" wrapText="1"/>
    </xf>
    <xf numFmtId="4" fontId="8" fillId="0" borderId="13" xfId="0" applyNumberFormat="1" applyFont="1" applyFill="1" applyBorder="1" applyAlignment="1">
      <alignment/>
    </xf>
    <xf numFmtId="4" fontId="8" fillId="0" borderId="13" xfId="0" applyNumberFormat="1" applyFont="1" applyBorder="1" applyAlignment="1">
      <alignment/>
    </xf>
    <xf numFmtId="4" fontId="11" fillId="0" borderId="13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2" fontId="13" fillId="0" borderId="16" xfId="0" applyNumberFormat="1" applyFont="1" applyBorder="1" applyAlignment="1">
      <alignment horizontal="right" wrapText="1"/>
    </xf>
    <xf numFmtId="2" fontId="12" fillId="0" borderId="13" xfId="0" applyNumberFormat="1" applyFont="1" applyBorder="1" applyAlignment="1">
      <alignment horizontal="right" wrapText="1"/>
    </xf>
    <xf numFmtId="0" fontId="11" fillId="0" borderId="13" xfId="0" applyFont="1" applyBorder="1" applyAlignment="1">
      <alignment horizontal="justify" vertical="top" wrapText="1"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3" fontId="11" fillId="0" borderId="18" xfId="0" applyNumberFormat="1" applyFont="1" applyBorder="1" applyAlignment="1">
      <alignment/>
    </xf>
    <xf numFmtId="2" fontId="13" fillId="0" borderId="13" xfId="0" applyNumberFormat="1" applyFont="1" applyBorder="1" applyAlignment="1">
      <alignment horizontal="right" wrapText="1"/>
    </xf>
    <xf numFmtId="3" fontId="8" fillId="0" borderId="16" xfId="0" applyNumberFormat="1" applyFont="1" applyBorder="1" applyAlignment="1">
      <alignment/>
    </xf>
    <xf numFmtId="4" fontId="9" fillId="35" borderId="13" xfId="60" applyNumberFormat="1" applyFont="1" applyFill="1" applyBorder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11" fillId="0" borderId="13" xfId="0" applyFont="1" applyFill="1" applyBorder="1" applyAlignment="1">
      <alignment horizontal="justify" vertical="top" wrapText="1"/>
    </xf>
    <xf numFmtId="49" fontId="8" fillId="0" borderId="13" xfId="0" applyNumberFormat="1" applyFont="1" applyFill="1" applyBorder="1" applyAlignment="1">
      <alignment horizontal="left" vertical="top" wrapText="1"/>
    </xf>
    <xf numFmtId="4" fontId="11" fillId="0" borderId="13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 vertical="top" wrapText="1"/>
    </xf>
    <xf numFmtId="0" fontId="8" fillId="0" borderId="19" xfId="0" applyFont="1" applyFill="1" applyBorder="1" applyAlignment="1">
      <alignment horizontal="right" vertical="top" wrapText="1"/>
    </xf>
    <xf numFmtId="0" fontId="8" fillId="0" borderId="18" xfId="0" applyFont="1" applyFill="1" applyBorder="1" applyAlignment="1">
      <alignment horizontal="right" vertical="top" wrapText="1"/>
    </xf>
    <xf numFmtId="0" fontId="6" fillId="0" borderId="0" xfId="0" applyFont="1" applyAlignment="1">
      <alignment horizontal="center" wrapText="1"/>
    </xf>
    <xf numFmtId="0" fontId="6" fillId="0" borderId="20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3:I74"/>
  <sheetViews>
    <sheetView tabSelected="1" zoomScalePageLayoutView="0" workbookViewId="0" topLeftCell="A1">
      <selection activeCell="H47" sqref="H47"/>
    </sheetView>
  </sheetViews>
  <sheetFormatPr defaultColWidth="9.00390625" defaultRowHeight="12.75"/>
  <cols>
    <col min="1" max="1" width="22.125" style="0" customWidth="1"/>
    <col min="2" max="2" width="31.00390625" style="0" customWidth="1"/>
    <col min="3" max="3" width="12.125" style="0" customWidth="1"/>
    <col min="4" max="4" width="12.375" style="0" customWidth="1"/>
    <col min="5" max="5" width="12.875" style="0" customWidth="1"/>
    <col min="6" max="6" width="11.625" style="0" customWidth="1"/>
    <col min="7" max="7" width="10.625" style="0" bestFit="1" customWidth="1"/>
    <col min="8" max="8" width="10.75390625" style="0" customWidth="1"/>
    <col min="9" max="9" width="11.625" style="0" customWidth="1"/>
  </cols>
  <sheetData>
    <row r="3" spans="1:6" s="1" customFormat="1" ht="13.5" customHeight="1">
      <c r="A3" s="2"/>
      <c r="B3" s="60" t="s">
        <v>65</v>
      </c>
      <c r="C3" s="60"/>
      <c r="D3" s="60"/>
      <c r="E3" s="60"/>
      <c r="F3" s="60"/>
    </row>
    <row r="4" ht="12.75" hidden="1"/>
    <row r="5" spans="1:6" ht="33.75" customHeight="1">
      <c r="A5" s="63" t="s">
        <v>84</v>
      </c>
      <c r="B5" s="63"/>
      <c r="C5" s="63"/>
      <c r="D5" s="63"/>
      <c r="E5" s="63"/>
      <c r="F5" s="63"/>
    </row>
    <row r="6" spans="1:6" ht="16.5" thickBot="1">
      <c r="A6" s="5"/>
      <c r="B6" s="5"/>
      <c r="C6" s="5"/>
      <c r="D6" s="64"/>
      <c r="E6" s="64"/>
      <c r="F6" s="3" t="s">
        <v>38</v>
      </c>
    </row>
    <row r="7" spans="1:6" ht="81" customHeight="1" thickBot="1">
      <c r="A7" s="4" t="s">
        <v>5</v>
      </c>
      <c r="B7" s="4" t="s">
        <v>33</v>
      </c>
      <c r="C7" s="33" t="s">
        <v>82</v>
      </c>
      <c r="D7" s="33" t="s">
        <v>83</v>
      </c>
      <c r="E7" s="33" t="s">
        <v>85</v>
      </c>
      <c r="F7" s="33" t="s">
        <v>41</v>
      </c>
    </row>
    <row r="8" spans="1:6" ht="12.75">
      <c r="A8" s="4">
        <v>1</v>
      </c>
      <c r="B8" s="8">
        <v>2</v>
      </c>
      <c r="C8" s="10">
        <v>3</v>
      </c>
      <c r="D8" s="10">
        <v>4</v>
      </c>
      <c r="E8" s="10">
        <v>5</v>
      </c>
      <c r="F8" s="10">
        <v>5</v>
      </c>
    </row>
    <row r="9" spans="1:6" s="13" customFormat="1" ht="24">
      <c r="A9" s="11" t="s">
        <v>10</v>
      </c>
      <c r="B9" s="12" t="s">
        <v>11</v>
      </c>
      <c r="C9" s="35">
        <f>C10+C14+C17+C25</f>
        <v>1423000</v>
      </c>
      <c r="D9" s="35">
        <f>D10+D14+D17+D25</f>
        <v>2993000</v>
      </c>
      <c r="E9" s="35">
        <f>E10+E14+E17+E25</f>
        <v>2419961.12</v>
      </c>
      <c r="F9" s="35">
        <f>SUM(E9/D9*100)</f>
        <v>80.85403007016372</v>
      </c>
    </row>
    <row r="10" spans="1:6" s="13" customFormat="1" ht="12">
      <c r="A10" s="14" t="s">
        <v>12</v>
      </c>
      <c r="B10" s="14" t="s">
        <v>13</v>
      </c>
      <c r="C10" s="37">
        <f aca="true" t="shared" si="0" ref="C10:E11">C11</f>
        <v>31000</v>
      </c>
      <c r="D10" s="37">
        <f t="shared" si="0"/>
        <v>31000</v>
      </c>
      <c r="E10" s="37">
        <f t="shared" si="0"/>
        <v>20066.41</v>
      </c>
      <c r="F10" s="34">
        <f aca="true" t="shared" si="1" ref="F10:F24">E10/D10*100</f>
        <v>64.73035483870969</v>
      </c>
    </row>
    <row r="11" spans="1:6" s="13" customFormat="1" ht="12">
      <c r="A11" s="14" t="s">
        <v>25</v>
      </c>
      <c r="B11" s="14" t="s">
        <v>14</v>
      </c>
      <c r="C11" s="37">
        <f t="shared" si="0"/>
        <v>31000</v>
      </c>
      <c r="D11" s="37">
        <f t="shared" si="0"/>
        <v>31000</v>
      </c>
      <c r="E11" s="37">
        <f t="shared" si="0"/>
        <v>20066.41</v>
      </c>
      <c r="F11" s="34">
        <f t="shared" si="1"/>
        <v>64.73035483870969</v>
      </c>
    </row>
    <row r="12" spans="1:6" s="13" customFormat="1" ht="108">
      <c r="A12" s="15" t="s">
        <v>15</v>
      </c>
      <c r="B12" s="16" t="s">
        <v>37</v>
      </c>
      <c r="C12" s="55">
        <v>31000</v>
      </c>
      <c r="D12" s="36">
        <v>31000</v>
      </c>
      <c r="E12" s="36">
        <v>20066.41</v>
      </c>
      <c r="F12" s="34">
        <f t="shared" si="1"/>
        <v>64.73035483870969</v>
      </c>
    </row>
    <row r="13" spans="1:6" s="13" customFormat="1" ht="60" hidden="1">
      <c r="A13" s="15" t="s">
        <v>16</v>
      </c>
      <c r="B13" s="16" t="s">
        <v>40</v>
      </c>
      <c r="C13" s="36"/>
      <c r="D13" s="36"/>
      <c r="E13" s="36"/>
      <c r="F13" s="34" t="e">
        <f t="shared" si="1"/>
        <v>#DIV/0!</v>
      </c>
    </row>
    <row r="14" spans="1:6" s="13" customFormat="1" ht="12">
      <c r="A14" s="14" t="s">
        <v>17</v>
      </c>
      <c r="B14" s="17" t="s">
        <v>18</v>
      </c>
      <c r="C14" s="37">
        <f>C15</f>
        <v>105000</v>
      </c>
      <c r="D14" s="37">
        <f>D15</f>
        <v>105000</v>
      </c>
      <c r="E14" s="37">
        <f>E15</f>
        <v>43650</v>
      </c>
      <c r="F14" s="34">
        <f t="shared" si="1"/>
        <v>41.57142857142857</v>
      </c>
    </row>
    <row r="15" spans="1:6" s="13" customFormat="1" ht="23.25" customHeight="1">
      <c r="A15" s="15" t="s">
        <v>19</v>
      </c>
      <c r="B15" s="16" t="s">
        <v>20</v>
      </c>
      <c r="C15" s="36">
        <v>105000</v>
      </c>
      <c r="D15" s="36">
        <v>105000</v>
      </c>
      <c r="E15" s="36">
        <v>43650</v>
      </c>
      <c r="F15" s="34">
        <f t="shared" si="1"/>
        <v>41.57142857142857</v>
      </c>
    </row>
    <row r="16" spans="1:6" s="13" customFormat="1" ht="24" hidden="1">
      <c r="A16" s="15" t="s">
        <v>34</v>
      </c>
      <c r="B16" s="16" t="s">
        <v>20</v>
      </c>
      <c r="C16" s="36"/>
      <c r="D16" s="36"/>
      <c r="E16" s="36"/>
      <c r="F16" s="34" t="e">
        <f t="shared" si="1"/>
        <v>#DIV/0!</v>
      </c>
    </row>
    <row r="17" spans="1:6" s="13" customFormat="1" ht="12">
      <c r="A17" s="26" t="s">
        <v>26</v>
      </c>
      <c r="B17" s="18" t="s">
        <v>32</v>
      </c>
      <c r="C17" s="37">
        <f>C18+C20</f>
        <v>687000</v>
      </c>
      <c r="D17" s="37">
        <f>D18+D20</f>
        <v>777000</v>
      </c>
      <c r="E17" s="37">
        <f>E18+E20</f>
        <v>308328.35</v>
      </c>
      <c r="F17" s="34">
        <f t="shared" si="1"/>
        <v>39.68189832689832</v>
      </c>
    </row>
    <row r="18" spans="1:6" s="13" customFormat="1" ht="12">
      <c r="A18" s="26" t="s">
        <v>27</v>
      </c>
      <c r="B18" s="18" t="s">
        <v>39</v>
      </c>
      <c r="C18" s="37">
        <f>C19</f>
        <v>67000</v>
      </c>
      <c r="D18" s="37">
        <f>D19</f>
        <v>67000</v>
      </c>
      <c r="E18" s="37">
        <f>E19</f>
        <v>37892.53</v>
      </c>
      <c r="F18" s="34">
        <f t="shared" si="1"/>
        <v>56.556014925373134</v>
      </c>
    </row>
    <row r="19" spans="1:6" s="13" customFormat="1" ht="60">
      <c r="A19" s="27" t="s">
        <v>28</v>
      </c>
      <c r="B19" s="19" t="s">
        <v>46</v>
      </c>
      <c r="C19" s="36">
        <v>67000</v>
      </c>
      <c r="D19" s="36">
        <v>67000</v>
      </c>
      <c r="E19" s="36">
        <v>37892.53</v>
      </c>
      <c r="F19" s="34">
        <f t="shared" si="1"/>
        <v>56.556014925373134</v>
      </c>
    </row>
    <row r="20" spans="1:6" s="13" customFormat="1" ht="12">
      <c r="A20" s="26" t="s">
        <v>29</v>
      </c>
      <c r="B20" s="18" t="s">
        <v>30</v>
      </c>
      <c r="C20" s="37">
        <f>C21+C23</f>
        <v>620000</v>
      </c>
      <c r="D20" s="37">
        <f>D21+D23</f>
        <v>710000</v>
      </c>
      <c r="E20" s="37">
        <f>E21+E23</f>
        <v>270435.82</v>
      </c>
      <c r="F20" s="34">
        <f t="shared" si="1"/>
        <v>38.08955211267605</v>
      </c>
    </row>
    <row r="21" spans="1:6" s="13" customFormat="1" ht="12">
      <c r="A21" s="27" t="s">
        <v>42</v>
      </c>
      <c r="B21" s="19" t="s">
        <v>47</v>
      </c>
      <c r="C21" s="36">
        <f>SUM(C22)</f>
        <v>393000</v>
      </c>
      <c r="D21" s="36">
        <f>SUM(D22)</f>
        <v>393000</v>
      </c>
      <c r="E21" s="36">
        <f>SUM(E22)</f>
        <v>228597.81</v>
      </c>
      <c r="F21" s="34">
        <f t="shared" si="1"/>
        <v>58.16738167938931</v>
      </c>
    </row>
    <row r="22" spans="1:6" s="13" customFormat="1" ht="48">
      <c r="A22" s="27" t="s">
        <v>43</v>
      </c>
      <c r="B22" s="19" t="s">
        <v>48</v>
      </c>
      <c r="C22" s="36">
        <v>393000</v>
      </c>
      <c r="D22" s="36">
        <v>393000</v>
      </c>
      <c r="E22" s="36">
        <v>228597.81</v>
      </c>
      <c r="F22" s="34">
        <f t="shared" si="1"/>
        <v>58.16738167938931</v>
      </c>
    </row>
    <row r="23" spans="1:6" s="13" customFormat="1" ht="12">
      <c r="A23" s="27" t="s">
        <v>44</v>
      </c>
      <c r="B23" s="19" t="s">
        <v>49</v>
      </c>
      <c r="C23" s="36">
        <f>SUM(C24)</f>
        <v>227000</v>
      </c>
      <c r="D23" s="36">
        <f>SUM(D24)</f>
        <v>317000</v>
      </c>
      <c r="E23" s="36">
        <f>SUM(E24)</f>
        <v>41838.01</v>
      </c>
      <c r="F23" s="34">
        <f t="shared" si="1"/>
        <v>13.198110410094637</v>
      </c>
    </row>
    <row r="24" spans="1:6" s="13" customFormat="1" ht="48">
      <c r="A24" s="40" t="s">
        <v>45</v>
      </c>
      <c r="B24" s="19" t="s">
        <v>50</v>
      </c>
      <c r="C24" s="36">
        <v>227000</v>
      </c>
      <c r="D24" s="36">
        <v>317000</v>
      </c>
      <c r="E24" s="36">
        <v>41838.01</v>
      </c>
      <c r="F24" s="34">
        <f t="shared" si="1"/>
        <v>13.198110410094637</v>
      </c>
    </row>
    <row r="25" spans="1:6" s="13" customFormat="1" ht="38.25" customHeight="1">
      <c r="A25" s="38" t="s">
        <v>21</v>
      </c>
      <c r="B25" s="39" t="s">
        <v>22</v>
      </c>
      <c r="C25" s="37">
        <f>C26</f>
        <v>600000</v>
      </c>
      <c r="D25" s="37">
        <f>D26</f>
        <v>2080000</v>
      </c>
      <c r="E25" s="37">
        <f>E26</f>
        <v>2047916.36</v>
      </c>
      <c r="F25" s="37">
        <f>SUM(E25/D25*100)</f>
        <v>98.45751730769231</v>
      </c>
    </row>
    <row r="26" spans="1:6" s="13" customFormat="1" ht="83.25" customHeight="1">
      <c r="A26" s="15" t="s">
        <v>23</v>
      </c>
      <c r="B26" s="16" t="s">
        <v>35</v>
      </c>
      <c r="C26" s="36">
        <f>SUM(C29+C27)</f>
        <v>600000</v>
      </c>
      <c r="D26" s="36">
        <f>SUM(D29+D27)</f>
        <v>2080000</v>
      </c>
      <c r="E26" s="36">
        <f>E27+E29</f>
        <v>2047916.36</v>
      </c>
      <c r="F26" s="36">
        <f>SUM(E26/D26*100)</f>
        <v>98.45751730769231</v>
      </c>
    </row>
    <row r="27" spans="1:6" s="13" customFormat="1" ht="83.25" customHeight="1">
      <c r="A27" s="15" t="s">
        <v>71</v>
      </c>
      <c r="B27" s="16" t="s">
        <v>70</v>
      </c>
      <c r="C27" s="36">
        <f>SUM(C28)</f>
        <v>500000</v>
      </c>
      <c r="D27" s="36">
        <f>SUM(D28)</f>
        <v>1980000</v>
      </c>
      <c r="E27" s="36">
        <f>SUM(E28)</f>
        <v>1979170.82</v>
      </c>
      <c r="F27" s="34">
        <f>E27/D27*100</f>
        <v>99.95812222222223</v>
      </c>
    </row>
    <row r="28" spans="1:6" s="13" customFormat="1" ht="83.25" customHeight="1">
      <c r="A28" s="15" t="s">
        <v>72</v>
      </c>
      <c r="B28" s="16" t="s">
        <v>70</v>
      </c>
      <c r="C28" s="36">
        <v>500000</v>
      </c>
      <c r="D28" s="36">
        <v>1980000</v>
      </c>
      <c r="E28" s="36">
        <v>1979170.82</v>
      </c>
      <c r="F28" s="34">
        <f>E28/D28*100</f>
        <v>99.95812222222223</v>
      </c>
    </row>
    <row r="29" spans="1:6" s="13" customFormat="1" ht="42.75" customHeight="1">
      <c r="A29" s="15" t="s">
        <v>24</v>
      </c>
      <c r="B29" s="16" t="s">
        <v>36</v>
      </c>
      <c r="C29" s="36">
        <f>C30</f>
        <v>100000</v>
      </c>
      <c r="D29" s="36">
        <f>D30</f>
        <v>100000</v>
      </c>
      <c r="E29" s="36">
        <f>E30</f>
        <v>68745.54</v>
      </c>
      <c r="F29" s="34">
        <f>E29/D29*100</f>
        <v>68.74553999999999</v>
      </c>
    </row>
    <row r="30" spans="1:6" s="13" customFormat="1" ht="45" customHeight="1">
      <c r="A30" s="15" t="s">
        <v>31</v>
      </c>
      <c r="B30" s="16" t="s">
        <v>51</v>
      </c>
      <c r="C30" s="36">
        <v>100000</v>
      </c>
      <c r="D30" s="36">
        <v>100000</v>
      </c>
      <c r="E30" s="36">
        <v>68745.54</v>
      </c>
      <c r="F30" s="34">
        <f>E30/D30*100</f>
        <v>68.74553999999999</v>
      </c>
    </row>
    <row r="31" spans="1:9" s="13" customFormat="1" ht="12">
      <c r="A31" s="28" t="s">
        <v>0</v>
      </c>
      <c r="B31" s="20" t="s">
        <v>1</v>
      </c>
      <c r="C31" s="41">
        <f>C32</f>
        <v>1059756</v>
      </c>
      <c r="D31" s="41">
        <f>D32</f>
        <v>922275</v>
      </c>
      <c r="E31" s="41">
        <f>E32</f>
        <v>864871</v>
      </c>
      <c r="F31" s="41">
        <f>F32</f>
        <v>93.77582608224229</v>
      </c>
      <c r="G31" s="21"/>
      <c r="H31" s="21"/>
      <c r="I31" s="21"/>
    </row>
    <row r="32" spans="1:6" s="13" customFormat="1" ht="36">
      <c r="A32" s="28" t="s">
        <v>2</v>
      </c>
      <c r="B32" s="20" t="s">
        <v>3</v>
      </c>
      <c r="C32" s="41">
        <f>C35+C41+C46+C39+C33</f>
        <v>1059756</v>
      </c>
      <c r="D32" s="41">
        <f>D35+D41+D46+D39+D33</f>
        <v>922275</v>
      </c>
      <c r="E32" s="41">
        <f>E35+E41+E46+E39+E33</f>
        <v>864871</v>
      </c>
      <c r="F32" s="41">
        <f>SUM(E32/D32*100)</f>
        <v>93.77582608224229</v>
      </c>
    </row>
    <row r="33" spans="1:6" s="13" customFormat="1" ht="48.75" customHeight="1">
      <c r="A33" s="58" t="s">
        <v>79</v>
      </c>
      <c r="B33" s="56" t="s">
        <v>81</v>
      </c>
      <c r="C33" s="41">
        <f>SUM(C34)</f>
        <v>600000</v>
      </c>
      <c r="D33" s="41">
        <f>SUM(D34)</f>
        <v>457000</v>
      </c>
      <c r="E33" s="41">
        <f>SUM(E34)</f>
        <v>457000</v>
      </c>
      <c r="F33" s="41">
        <f>SUM(E33/D33*100)</f>
        <v>100</v>
      </c>
    </row>
    <row r="34" spans="1:6" s="13" customFormat="1" ht="58.5" customHeight="1">
      <c r="A34" s="28" t="s">
        <v>80</v>
      </c>
      <c r="B34" s="57" t="s">
        <v>78</v>
      </c>
      <c r="C34" s="59">
        <v>600000</v>
      </c>
      <c r="D34" s="59">
        <v>457000</v>
      </c>
      <c r="E34" s="59">
        <v>457000</v>
      </c>
      <c r="F34" s="59">
        <f>SUM(E34/D34*100)</f>
        <v>100</v>
      </c>
    </row>
    <row r="35" spans="1:6" s="13" customFormat="1" ht="24">
      <c r="A35" s="28" t="s">
        <v>69</v>
      </c>
      <c r="B35" s="22" t="s">
        <v>58</v>
      </c>
      <c r="C35" s="42">
        <f aca="true" t="shared" si="2" ref="C35:E36">C36</f>
        <v>129000</v>
      </c>
      <c r="D35" s="42">
        <f t="shared" si="2"/>
        <v>129000</v>
      </c>
      <c r="E35" s="42">
        <f t="shared" si="2"/>
        <v>96750</v>
      </c>
      <c r="F35" s="34">
        <f>E35/D35*100</f>
        <v>75</v>
      </c>
    </row>
    <row r="36" spans="1:6" s="13" customFormat="1" ht="24">
      <c r="A36" s="29" t="s">
        <v>60</v>
      </c>
      <c r="B36" s="23" t="s">
        <v>6</v>
      </c>
      <c r="C36" s="43">
        <f t="shared" si="2"/>
        <v>129000</v>
      </c>
      <c r="D36" s="43">
        <f t="shared" si="2"/>
        <v>129000</v>
      </c>
      <c r="E36" s="43">
        <f t="shared" si="2"/>
        <v>96750</v>
      </c>
      <c r="F36" s="34">
        <f>E36/D36*100</f>
        <v>75</v>
      </c>
    </row>
    <row r="37" spans="1:6" s="13" customFormat="1" ht="36">
      <c r="A37" s="19" t="s">
        <v>77</v>
      </c>
      <c r="B37" s="23" t="s">
        <v>52</v>
      </c>
      <c r="C37" s="43">
        <v>129000</v>
      </c>
      <c r="D37" s="43">
        <v>129000</v>
      </c>
      <c r="E37" s="43">
        <v>96750</v>
      </c>
      <c r="F37" s="34">
        <f>E37/D37*100</f>
        <v>75</v>
      </c>
    </row>
    <row r="38" spans="1:6" s="13" customFormat="1" ht="24">
      <c r="A38" s="18" t="s">
        <v>76</v>
      </c>
      <c r="B38" s="24" t="s">
        <v>75</v>
      </c>
      <c r="C38" s="42">
        <f>SUM(C40)</f>
        <v>225659</v>
      </c>
      <c r="D38" s="42">
        <f>SUM(D40)</f>
        <v>225659</v>
      </c>
      <c r="E38" s="42">
        <f>SUM(E40)</f>
        <v>225659</v>
      </c>
      <c r="F38" s="42">
        <f>SUM(F40)</f>
        <v>100</v>
      </c>
    </row>
    <row r="39" spans="1:6" s="13" customFormat="1" ht="84">
      <c r="A39" s="19" t="s">
        <v>73</v>
      </c>
      <c r="B39" s="23" t="s">
        <v>74</v>
      </c>
      <c r="C39" s="43">
        <f>SUM(C40)</f>
        <v>225659</v>
      </c>
      <c r="D39" s="43">
        <f>SUM(D40)</f>
        <v>225659</v>
      </c>
      <c r="E39" s="43">
        <f>SUM(E40)</f>
        <v>225659</v>
      </c>
      <c r="F39" s="34">
        <f aca="true" t="shared" si="3" ref="F39:F49">E39/D39*100</f>
        <v>100</v>
      </c>
    </row>
    <row r="40" spans="1:6" s="13" customFormat="1" ht="82.5" customHeight="1">
      <c r="A40" s="19" t="s">
        <v>73</v>
      </c>
      <c r="B40" s="23" t="s">
        <v>74</v>
      </c>
      <c r="C40" s="43">
        <v>225659</v>
      </c>
      <c r="D40" s="43">
        <v>225659</v>
      </c>
      <c r="E40" s="43">
        <v>225659</v>
      </c>
      <c r="F40" s="34">
        <f t="shared" si="3"/>
        <v>100</v>
      </c>
    </row>
    <row r="41" spans="1:9" s="13" customFormat="1" ht="24">
      <c r="A41" s="30" t="s">
        <v>7</v>
      </c>
      <c r="B41" s="24" t="s">
        <v>59</v>
      </c>
      <c r="C41" s="41">
        <f>C42+C44</f>
        <v>95097</v>
      </c>
      <c r="D41" s="41">
        <f>D42+D44</f>
        <v>100616</v>
      </c>
      <c r="E41" s="41">
        <f>E42+E44</f>
        <v>75462</v>
      </c>
      <c r="F41" s="34">
        <f t="shared" si="3"/>
        <v>75</v>
      </c>
      <c r="G41" s="21"/>
      <c r="H41" s="21"/>
      <c r="I41" s="21"/>
    </row>
    <row r="42" spans="1:6" s="13" customFormat="1" ht="48">
      <c r="A42" s="31" t="s">
        <v>62</v>
      </c>
      <c r="B42" s="25" t="s">
        <v>8</v>
      </c>
      <c r="C42" s="43">
        <f>C43</f>
        <v>95097</v>
      </c>
      <c r="D42" s="43">
        <f>D43</f>
        <v>100616</v>
      </c>
      <c r="E42" s="43">
        <f>E43</f>
        <v>75462</v>
      </c>
      <c r="F42" s="34">
        <f t="shared" si="3"/>
        <v>75</v>
      </c>
    </row>
    <row r="43" spans="1:6" s="13" customFormat="1" ht="48" customHeight="1">
      <c r="A43" s="32" t="s">
        <v>61</v>
      </c>
      <c r="B43" s="25" t="s">
        <v>53</v>
      </c>
      <c r="C43" s="43">
        <v>95097</v>
      </c>
      <c r="D43" s="43">
        <v>100616</v>
      </c>
      <c r="E43" s="43">
        <v>75462</v>
      </c>
      <c r="F43" s="34">
        <f t="shared" si="3"/>
        <v>75</v>
      </c>
    </row>
    <row r="44" spans="1:6" s="13" customFormat="1" ht="2.25" customHeight="1" hidden="1">
      <c r="A44" s="31" t="s">
        <v>64</v>
      </c>
      <c r="B44" s="25" t="s">
        <v>9</v>
      </c>
      <c r="C44" s="43">
        <f>C45</f>
        <v>0</v>
      </c>
      <c r="D44" s="43">
        <f>D45</f>
        <v>0</v>
      </c>
      <c r="E44" s="43">
        <f>E45</f>
        <v>0</v>
      </c>
      <c r="F44" s="34" t="e">
        <f t="shared" si="3"/>
        <v>#DIV/0!</v>
      </c>
    </row>
    <row r="45" spans="1:6" s="13" customFormat="1" ht="36.75" customHeight="1" hidden="1">
      <c r="A45" s="32" t="s">
        <v>63</v>
      </c>
      <c r="B45" s="25" t="s">
        <v>54</v>
      </c>
      <c r="C45" s="43"/>
      <c r="D45" s="43"/>
      <c r="E45" s="43"/>
      <c r="F45" s="34" t="e">
        <f t="shared" si="3"/>
        <v>#DIV/0!</v>
      </c>
    </row>
    <row r="46" spans="1:6" s="13" customFormat="1" ht="12">
      <c r="A46" s="49" t="s">
        <v>68</v>
      </c>
      <c r="B46" s="48" t="s">
        <v>55</v>
      </c>
      <c r="C46" s="54">
        <f>C48</f>
        <v>10000</v>
      </c>
      <c r="D46" s="46">
        <f>D48</f>
        <v>10000</v>
      </c>
      <c r="E46" s="54">
        <f>E48</f>
        <v>10000</v>
      </c>
      <c r="F46" s="34">
        <f t="shared" si="3"/>
        <v>100</v>
      </c>
    </row>
    <row r="47" spans="1:6" s="13" customFormat="1" ht="27" customHeight="1">
      <c r="A47" s="50" t="s">
        <v>66</v>
      </c>
      <c r="B47" s="47" t="s">
        <v>56</v>
      </c>
      <c r="C47" s="44">
        <f>C48</f>
        <v>10000</v>
      </c>
      <c r="D47" s="45">
        <f>D48</f>
        <v>10000</v>
      </c>
      <c r="E47" s="44">
        <f>E48</f>
        <v>10000</v>
      </c>
      <c r="F47" s="34">
        <f t="shared" si="3"/>
        <v>100</v>
      </c>
    </row>
    <row r="48" spans="1:6" s="13" customFormat="1" ht="39.75" customHeight="1">
      <c r="A48" s="51" t="s">
        <v>67</v>
      </c>
      <c r="B48" s="47" t="s">
        <v>57</v>
      </c>
      <c r="C48" s="52">
        <v>10000</v>
      </c>
      <c r="D48" s="53">
        <v>10000</v>
      </c>
      <c r="E48" s="44">
        <v>10000</v>
      </c>
      <c r="F48" s="34">
        <f t="shared" si="3"/>
        <v>100</v>
      </c>
    </row>
    <row r="49" spans="1:6" s="13" customFormat="1" ht="13.5" customHeight="1">
      <c r="A49" s="61" t="s">
        <v>4</v>
      </c>
      <c r="B49" s="62"/>
      <c r="C49" s="42">
        <f>C9+C31</f>
        <v>2482756</v>
      </c>
      <c r="D49" s="42">
        <f>D9+D31</f>
        <v>3915275</v>
      </c>
      <c r="E49" s="42">
        <f>E9+E31</f>
        <v>3284832.12</v>
      </c>
      <c r="F49" s="34">
        <f t="shared" si="3"/>
        <v>83.89786464552299</v>
      </c>
    </row>
    <row r="50" ht="15.75">
      <c r="F50" s="9"/>
    </row>
    <row r="51" ht="15.75">
      <c r="F51" s="6"/>
    </row>
    <row r="52" ht="15.75">
      <c r="F52" s="6"/>
    </row>
    <row r="53" ht="15.75">
      <c r="F53" s="6"/>
    </row>
    <row r="54" ht="15.75">
      <c r="F54" s="6"/>
    </row>
    <row r="55" ht="15.75">
      <c r="F55" s="6"/>
    </row>
    <row r="56" ht="15.75">
      <c r="F56" s="6"/>
    </row>
    <row r="57" ht="15.75">
      <c r="F57" s="6"/>
    </row>
    <row r="58" ht="15.75">
      <c r="F58" s="6"/>
    </row>
    <row r="59" ht="15.75">
      <c r="F59" s="6"/>
    </row>
    <row r="60" ht="15">
      <c r="F60" s="7"/>
    </row>
    <row r="61" ht="15">
      <c r="F61" s="7"/>
    </row>
    <row r="62" ht="15">
      <c r="F62" s="7"/>
    </row>
    <row r="63" ht="15">
      <c r="F63" s="7"/>
    </row>
    <row r="64" ht="15">
      <c r="F64" s="7"/>
    </row>
    <row r="65" ht="15">
      <c r="F65" s="7"/>
    </row>
    <row r="66" ht="15">
      <c r="F66" s="7"/>
    </row>
    <row r="67" ht="15">
      <c r="F67" s="7"/>
    </row>
    <row r="68" ht="15">
      <c r="F68" s="7"/>
    </row>
    <row r="69" ht="15">
      <c r="F69" s="7"/>
    </row>
    <row r="70" ht="15">
      <c r="F70" s="7"/>
    </row>
    <row r="71" ht="15">
      <c r="F71" s="7"/>
    </row>
    <row r="72" ht="15">
      <c r="F72" s="7"/>
    </row>
    <row r="73" ht="15">
      <c r="F73" s="7"/>
    </row>
    <row r="74" ht="15">
      <c r="F74" s="7"/>
    </row>
  </sheetData>
  <sheetProtection/>
  <mergeCells count="4">
    <mergeCell ref="B3:F3"/>
    <mergeCell ref="A49:B49"/>
    <mergeCell ref="A5:F5"/>
    <mergeCell ref="D6:E6"/>
  </mergeCells>
  <printOptions/>
  <pageMargins left="0.3937007874015748" right="0.1968503937007874" top="0.1968503937007874" bottom="0.1968503937007874" header="0.5118110236220472" footer="0.5118110236220472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 Алексей Алексеевич</dc:creator>
  <cp:keywords/>
  <dc:description/>
  <cp:lastModifiedBy>Пользователь</cp:lastModifiedBy>
  <cp:lastPrinted>2022-07-11T12:39:46Z</cp:lastPrinted>
  <dcterms:created xsi:type="dcterms:W3CDTF">2000-09-29T06:30:00Z</dcterms:created>
  <dcterms:modified xsi:type="dcterms:W3CDTF">2022-10-10T13:14:27Z</dcterms:modified>
  <cp:category/>
  <cp:version/>
  <cp:contentType/>
  <cp:contentStatus/>
</cp:coreProperties>
</file>