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1820" windowHeight="726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<sst xmlns="http://schemas.openxmlformats.org/spreadsheetml/2006/main" count="415" uniqueCount="116">
  <si>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</si>
  <si>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</si>
  <si>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</si>
  <si>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</si>
  <si>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</si>
  <si>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</si>
  <si>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</si>
  <si>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</si>
  <si>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</si>
  <si>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</si>
  <si>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</si>
  <si>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</si>
  <si>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</si>
  <si>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</si>
  <si>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</si>
  <si>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</si>
  <si>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</si>
  <si>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</si>
  <si>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</si>
  <si>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</si>
  <si>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</si>
  <si>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</si>
  <si>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</si>
  <si>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</si>
  <si>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</si>
  <si>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</si>
  <si>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</si>
  <si>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</si>
  <si>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</si>
  <si>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</si>
  <si>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</si>
  <si>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</si>
  <si>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</si>
  <si>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</si>
  <si>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</si>
  <si>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</si>
  <si>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</si>
  <si>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</si>
  <si>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</si>
  <si>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</si>
  <si>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</si>
  <si>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</si>
  <si>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</si>
  <si>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</si>
  <si>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</si>
  <si>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</si>
  <si>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</si>
  <si>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</si>
  <si>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</si>
  <si>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</si>
  <si>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</si>
  <si>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</si>
  <si>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</si>
  <si>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</si>
  <si>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</si>
  <si>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</si>
  <si>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Обеспечение деятельности главы исполнительно-рапорядительного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</si>
  <si>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</si>
  <si>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Мобилизационная подготовка экономики</t>
  </si>
  <si>
    <t>Организация и обеспечение освещения улиц</t>
  </si>
  <si>
    <t>Закупка товаров, работ и услуг для государственных (муниципальных)нужд</t>
  </si>
  <si>
    <t>Мероприятия по благоустройству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</si>
  <si>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</si>
  <si>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</si>
  <si>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>930</t>
  </si>
  <si>
    <t xml:space="preserve">Алешинская сельская администрация </t>
  </si>
  <si>
    <t>312</t>
  </si>
  <si>
    <t>Образование</t>
  </si>
  <si>
    <t>07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</si>
  <si>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</si>
  <si>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244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</si>
  <si>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поселенний</t>
  </si>
  <si>
    <t>Культура, кинематография</t>
  </si>
  <si>
    <t>Культура</t>
  </si>
  <si>
    <t>08</t>
  </si>
  <si>
    <t>Сохранение, использование и популяризация обьектов культурного наследия</t>
  </si>
  <si>
    <t>Закупка товаров, работ и услуг для нужд обеспечения государственных (муниципальных) нужд</t>
  </si>
  <si>
    <t xml:space="preserve">70 0 00 83030 </t>
  </si>
  <si>
    <t>Национальная экономика</t>
  </si>
  <si>
    <t>Молодежная политика и оздоровление детей</t>
  </si>
  <si>
    <t>70 0 00 80030</t>
  </si>
  <si>
    <t>Приложение № 2</t>
  </si>
  <si>
    <t>Утверждено по сводной бюджетной росписи</t>
  </si>
  <si>
    <t>Кассовое исполнение за 1 квртал 2019 год</t>
  </si>
  <si>
    <t>Водное хозяйство</t>
  </si>
  <si>
    <t>Прочие работы, услугги</t>
  </si>
  <si>
    <t>% исполнения</t>
  </si>
  <si>
    <r>
      <t xml:space="preserve">                                                                         </t>
    </r>
    <r>
      <rPr>
        <sz val="14"/>
        <rFont val="Arial"/>
        <family val="2"/>
      </rPr>
      <t xml:space="preserve"> (рублей)</t>
    </r>
  </si>
  <si>
    <r>
  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осуществления </t>
    </r>
    <r>
      <rPr>
        <b/>
        <sz val="14"/>
        <rFont val="Times New Roman"/>
        <family val="1"/>
      </rPr>
      <t>внешнего</t>
    </r>
    <r>
      <rPr>
        <sz val="14"/>
        <rFont val="Times New Roman"/>
        <family val="1"/>
      </rPr>
      <t xml:space="preserve"> муниципального финансового контроля</t>
    </r>
  </si>
  <si>
    <r>
  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осуществления </t>
    </r>
    <r>
      <rPr>
        <b/>
        <sz val="14"/>
        <rFont val="Times New Roman"/>
        <family val="1"/>
      </rPr>
      <t>внутреннего</t>
    </r>
    <r>
      <rPr>
        <sz val="14"/>
        <rFont val="Times New Roman"/>
        <family val="1"/>
      </rPr>
      <t xml:space="preserve"> муниципального финансового контроля</t>
    </r>
  </si>
  <si>
    <t>Уплата иных платежей</t>
  </si>
  <si>
    <t>Уплата налога на имущество</t>
  </si>
  <si>
    <t>Работы, услуги по содержанию имущества</t>
  </si>
  <si>
    <t>Реализация федеральной целевой программы "Увековечение памяти погибших при защите Отечества на 2019-2024"</t>
  </si>
  <si>
    <t>Расходы бюджета Алешинского сельского поселения Дубровского мунипального района Брянской области</t>
  </si>
  <si>
    <t xml:space="preserve">01 4 00 80010 </t>
  </si>
  <si>
    <t xml:space="preserve">01 4 00 80040 </t>
  </si>
  <si>
    <t>01 4 00 80040</t>
  </si>
  <si>
    <t xml:space="preserve">01 4 00 84200 </t>
  </si>
  <si>
    <t xml:space="preserve">01 4 00 84400 </t>
  </si>
  <si>
    <t xml:space="preserve">01 4 00 80900 </t>
  </si>
  <si>
    <t>01 4 00 84220</t>
  </si>
  <si>
    <t>0140 00 84220</t>
  </si>
  <si>
    <t>01 4 00 51180</t>
  </si>
  <si>
    <t>01 4 00 81690</t>
  </si>
  <si>
    <t>01 4 00 81730</t>
  </si>
  <si>
    <t>01 4 00 L2990</t>
  </si>
  <si>
    <t>01 4 00 84280</t>
  </si>
  <si>
    <t>01 4 00 83800</t>
  </si>
  <si>
    <t>01 4 00 82450</t>
  </si>
  <si>
    <t>01 4 00 84290</t>
  </si>
  <si>
    <t>01 4 00 83300</t>
  </si>
  <si>
    <t>Утверждено на 2022 год</t>
  </si>
  <si>
    <t>Уточненные назначения на 2022 год</t>
  </si>
  <si>
    <t xml:space="preserve">по ведомственной структуре за 9 месяцев 2022 года </t>
  </si>
  <si>
    <t>Кассовое исполнение за 9 месяцев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</si>
</sst>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2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2" fontId="9" fillId="33" borderId="13" xfId="0" applyNumberFormat="1" applyFont="1" applyFill="1" applyBorder="1" applyAlignment="1">
      <alignment horizontal="right"/>
    </xf>
    <xf numFmtId="2" fontId="9" fillId="33" borderId="12" xfId="0" applyNumberFormat="1" applyFont="1" applyFill="1" applyBorder="1" applyAlignment="1">
      <alignment horizontal="right"/>
    </xf>
    <xf numFmtId="2" fontId="7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49" fontId="8" fillId="0" borderId="12" xfId="0" applyNumberFormat="1" applyFont="1" applyBorder="1" applyAlignment="1">
      <alignment horizontal="right" wrapText="1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10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right" wrapText="1"/>
    </xf>
    <xf numFmtId="49" fontId="10" fillId="0" borderId="12" xfId="0" applyNumberFormat="1" applyFont="1" applyBorder="1" applyAlignment="1">
      <alignment horizontal="right"/>
    </xf>
    <xf numFmtId="2" fontId="7" fillId="33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/>
    </xf>
    <xf numFmtId="0" fontId="10" fillId="0" borderId="12" xfId="0" applyFont="1" applyBorder="1" applyAlignment="1">
      <alignment wrapText="1"/>
    </xf>
    <xf numFmtId="2" fontId="10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right" wrapText="1"/>
    </xf>
    <xf numFmtId="0" fontId="10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0" fontId="11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vertical="top" shrinkToFit="1"/>
    </xf>
    <xf numFmtId="49" fontId="10" fillId="33" borderId="12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2" fontId="7" fillId="33" borderId="12" xfId="0" applyNumberFormat="1" applyFont="1" applyFill="1" applyBorder="1" applyAlignment="1">
      <alignment/>
    </xf>
    <xf numFmtId="0" fontId="10" fillId="33" borderId="12" xfId="0" applyNumberFormat="1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10" fillId="33" borderId="12" xfId="0" applyFont="1" applyFill="1" applyBorder="1" applyAlignment="1">
      <alignment wrapText="1"/>
    </xf>
    <xf numFmtId="49" fontId="8" fillId="33" borderId="12" xfId="0" applyNumberFormat="1" applyFont="1" applyFill="1" applyBorder="1" applyAlignment="1">
      <alignment horizontal="center" vertical="top" shrinkToFit="1"/>
    </xf>
    <xf numFmtId="49" fontId="8" fillId="33" borderId="12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49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wrapText="1"/>
    </xf>
    <xf numFmtId="49" fontId="8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right" wrapText="1"/>
    </xf>
    <xf numFmtId="0" fontId="10" fillId="33" borderId="0" xfId="0" applyFont="1" applyFill="1" applyAlignment="1">
      <alignment/>
    </xf>
    <xf numFmtId="49" fontId="10" fillId="33" borderId="14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wrapText="1"/>
    </xf>
    <xf numFmtId="49" fontId="8" fillId="33" borderId="14" xfId="0" applyNumberFormat="1" applyFont="1" applyFill="1" applyBorder="1" applyAlignment="1">
      <alignment horizontal="center" vertical="top" shrinkToFit="1"/>
    </xf>
    <xf numFmtId="49" fontId="10" fillId="0" borderId="10" xfId="0" applyNumberFormat="1" applyFont="1" applyBorder="1" applyAlignment="1">
      <alignment wrapText="1"/>
    </xf>
    <xf numFmtId="2" fontId="9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6"/>
  <sheetViews>
    <sheetView tabSelected="1" zoomScalePageLayoutView="0" workbookViewId="0" topLeftCell="A1">
      <selection activeCell="J89" sqref="J89"/>
    </sheetView>
  </sheetViews>
  <sheetFormatPr defaultColWidth="9.140625" defaultRowHeight="12.75"/>
  <cols>
    <col min="1" max="1" width="47.140625" style="0" customWidth="1"/>
    <col min="2" max="2" width="5.8515625" style="0" customWidth="1"/>
    <col min="3" max="4" width="4.8515625" style="0" customWidth="1"/>
    <col min="5" max="5" width="17.00390625" style="0" customWidth="1"/>
    <col min="6" max="6" width="6.8515625" style="0" customWidth="1"/>
    <col min="7" max="7" width="16.421875" style="0" customWidth="1"/>
    <col min="8" max="8" width="16.28125" style="0" customWidth="1"/>
    <col min="9" max="9" width="16.140625" style="0" customWidth="1"/>
    <col min="10" max="10" width="15.8515625" style="0" customWidth="1"/>
    <col min="11" max="11" width="11.421875" style="0" bestFit="1" customWidth="1"/>
  </cols>
  <sheetData>
    <row r="1" spans="1:9" ht="15.75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</row>
    <row r="3" spans="1:9" ht="15.75" customHeight="1">
      <c r="A3" s="71" t="s">
        <v>114</v>
      </c>
      <c r="B3" s="71"/>
      <c r="C3" s="71"/>
      <c r="D3" s="71"/>
      <c r="E3" s="71"/>
      <c r="F3" s="71"/>
      <c r="G3" s="71"/>
      <c r="H3" s="71"/>
      <c r="I3" s="71"/>
    </row>
    <row r="4" spans="1:5" ht="0.75" customHeight="1" hidden="1">
      <c r="A4" s="63"/>
      <c r="B4" s="63"/>
      <c r="C4" s="63"/>
      <c r="D4" s="63"/>
      <c r="E4" s="63"/>
    </row>
    <row r="5" spans="1:7" ht="12.75" customHeight="1" hidden="1">
      <c r="A5" s="63"/>
      <c r="B5" s="63"/>
      <c r="C5" s="63"/>
      <c r="D5" s="63"/>
      <c r="E5" s="63"/>
      <c r="F5" s="63"/>
      <c r="G5" s="63"/>
    </row>
    <row r="6" spans="1:17" ht="18">
      <c r="A6" s="3"/>
      <c r="B6" s="4"/>
      <c r="C6" s="4"/>
      <c r="D6" s="4"/>
      <c r="E6" s="5"/>
      <c r="F6" s="3"/>
      <c r="G6" s="5" t="s">
        <v>87</v>
      </c>
      <c r="H6" s="3"/>
      <c r="I6" s="3"/>
      <c r="J6" s="3"/>
      <c r="K6" s="3"/>
      <c r="N6" s="2"/>
      <c r="O6" s="2"/>
      <c r="P6" s="2"/>
      <c r="Q6" s="2"/>
    </row>
    <row r="7" spans="1:17" ht="15" customHeight="1">
      <c r="A7" s="64" t="s">
        <v>0</v>
      </c>
      <c r="B7" s="66" t="s">
        <v>45</v>
      </c>
      <c r="C7" s="6"/>
      <c r="D7" s="66" t="s">
        <v>15</v>
      </c>
      <c r="E7" s="66" t="s">
        <v>1</v>
      </c>
      <c r="F7" s="66" t="s">
        <v>2</v>
      </c>
      <c r="G7" s="68" t="s">
        <v>112</v>
      </c>
      <c r="H7" s="68" t="s">
        <v>113</v>
      </c>
      <c r="I7" s="68" t="s">
        <v>82</v>
      </c>
      <c r="J7" s="68" t="s">
        <v>115</v>
      </c>
      <c r="K7" s="68" t="s">
        <v>86</v>
      </c>
      <c r="N7" s="2"/>
      <c r="O7" s="2"/>
      <c r="P7" s="2"/>
      <c r="Q7" s="2"/>
    </row>
    <row r="8" spans="1:17" ht="63.75" customHeight="1">
      <c r="A8" s="65"/>
      <c r="B8" s="67"/>
      <c r="C8" s="7" t="s">
        <v>14</v>
      </c>
      <c r="D8" s="67"/>
      <c r="E8" s="67"/>
      <c r="F8" s="67"/>
      <c r="G8" s="69"/>
      <c r="H8" s="69"/>
      <c r="I8" s="69"/>
      <c r="J8" s="69" t="s">
        <v>83</v>
      </c>
      <c r="K8" s="69"/>
      <c r="N8" s="2"/>
      <c r="O8" s="2"/>
      <c r="P8" s="61"/>
      <c r="Q8" s="2"/>
    </row>
    <row r="9" spans="1:17" ht="39.75" customHeight="1">
      <c r="A9" s="8" t="s">
        <v>65</v>
      </c>
      <c r="B9" s="8" t="s">
        <v>64</v>
      </c>
      <c r="C9" s="8"/>
      <c r="D9" s="8"/>
      <c r="E9" s="9"/>
      <c r="F9" s="9"/>
      <c r="G9" s="10">
        <f>SUM(G85)</f>
        <v>2482756</v>
      </c>
      <c r="H9" s="10">
        <f>H10+H42+H49+H54+H65+H70+H75+H80</f>
        <v>3915937.5</v>
      </c>
      <c r="I9" s="10">
        <f>SUM(I85)</f>
        <v>3915937.5</v>
      </c>
      <c r="J9" s="10">
        <f>SUM(J85)</f>
        <v>2492712.4299999997</v>
      </c>
      <c r="K9" s="12">
        <f>J9/I9*100</f>
        <v>63.655572388476564</v>
      </c>
      <c r="N9" s="2"/>
      <c r="O9" s="2"/>
      <c r="P9" s="61"/>
      <c r="Q9" s="2"/>
    </row>
    <row r="10" spans="1:17" ht="18" customHeight="1">
      <c r="A10" s="13" t="s">
        <v>3</v>
      </c>
      <c r="B10" s="8" t="s">
        <v>64</v>
      </c>
      <c r="C10" s="14" t="s">
        <v>16</v>
      </c>
      <c r="D10" s="14" t="s">
        <v>17</v>
      </c>
      <c r="E10" s="9"/>
      <c r="F10" s="9"/>
      <c r="G10" s="11">
        <f>SUM(G11+G15+G24+G31+G35)</f>
        <v>1420859</v>
      </c>
      <c r="H10" s="11">
        <f>H11+H15+H24+H35+H31</f>
        <v>1625521.5</v>
      </c>
      <c r="I10" s="11">
        <f>SUM(I11+I15+I24+I31+I35)</f>
        <v>1625521.5</v>
      </c>
      <c r="J10" s="11">
        <f>SUM(J11+J15+J24+J31+J35)</f>
        <v>1121942.15</v>
      </c>
      <c r="K10" s="12">
        <f>J10/I10*100</f>
        <v>69.02044359302538</v>
      </c>
      <c r="N10" s="2"/>
      <c r="O10" s="2"/>
      <c r="P10" s="2"/>
      <c r="Q10" s="2"/>
    </row>
    <row r="11" spans="1:17" ht="54" customHeight="1">
      <c r="A11" s="16" t="s">
        <v>10</v>
      </c>
      <c r="B11" s="8" t="s">
        <v>64</v>
      </c>
      <c r="C11" s="14" t="s">
        <v>16</v>
      </c>
      <c r="D11" s="14" t="s">
        <v>18</v>
      </c>
      <c r="E11" s="9"/>
      <c r="F11" s="9"/>
      <c r="G11" s="11">
        <f>G12</f>
        <v>498041</v>
      </c>
      <c r="H11" s="11">
        <f>H12</f>
        <v>498041</v>
      </c>
      <c r="I11" s="11">
        <f>I12</f>
        <v>498041</v>
      </c>
      <c r="J11" s="11">
        <f>J12</f>
        <v>365269.94</v>
      </c>
      <c r="K11" s="12">
        <f aca="true" t="shared" si="0" ref="K11:K21">J11/I11*100</f>
        <v>73.34133936764242</v>
      </c>
      <c r="N11" s="2"/>
      <c r="O11" s="61"/>
      <c r="P11" s="2"/>
      <c r="Q11" s="2"/>
    </row>
    <row r="12" spans="1:17" ht="61.5" customHeight="1">
      <c r="A12" s="17" t="s">
        <v>56</v>
      </c>
      <c r="B12" s="18" t="s">
        <v>64</v>
      </c>
      <c r="C12" s="19" t="s">
        <v>16</v>
      </c>
      <c r="D12" s="19" t="s">
        <v>18</v>
      </c>
      <c r="E12" s="20" t="s">
        <v>95</v>
      </c>
      <c r="F12" s="20"/>
      <c r="G12" s="21">
        <f aca="true" t="shared" si="1" ref="G12:J13">G13</f>
        <v>498041</v>
      </c>
      <c r="H12" s="21">
        <f t="shared" si="1"/>
        <v>498041</v>
      </c>
      <c r="I12" s="21">
        <f t="shared" si="1"/>
        <v>498041</v>
      </c>
      <c r="J12" s="22">
        <f t="shared" si="1"/>
        <v>365269.94</v>
      </c>
      <c r="K12" s="12">
        <f t="shared" si="0"/>
        <v>73.34133936764242</v>
      </c>
      <c r="N12" s="2"/>
      <c r="O12" s="61"/>
      <c r="P12" s="2"/>
      <c r="Q12" s="2"/>
    </row>
    <row r="13" spans="1:17" ht="89.25" customHeight="1">
      <c r="A13" s="23" t="s">
        <v>34</v>
      </c>
      <c r="B13" s="18" t="s">
        <v>64</v>
      </c>
      <c r="C13" s="19" t="s">
        <v>16</v>
      </c>
      <c r="D13" s="19" t="s">
        <v>18</v>
      </c>
      <c r="E13" s="20" t="s">
        <v>95</v>
      </c>
      <c r="F13" s="20" t="s">
        <v>23</v>
      </c>
      <c r="G13" s="21">
        <f t="shared" si="1"/>
        <v>498041</v>
      </c>
      <c r="H13" s="21">
        <f t="shared" si="1"/>
        <v>498041</v>
      </c>
      <c r="I13" s="21">
        <f t="shared" si="1"/>
        <v>498041</v>
      </c>
      <c r="J13" s="22">
        <f t="shared" si="1"/>
        <v>365269.94</v>
      </c>
      <c r="K13" s="12">
        <f t="shared" si="0"/>
        <v>73.34133936764242</v>
      </c>
      <c r="N13" s="2"/>
      <c r="O13" s="2"/>
      <c r="P13" s="2"/>
      <c r="Q13" s="2"/>
    </row>
    <row r="14" spans="1:17" ht="57.75" customHeight="1">
      <c r="A14" s="23" t="s">
        <v>35</v>
      </c>
      <c r="B14" s="18" t="s">
        <v>64</v>
      </c>
      <c r="C14" s="19" t="s">
        <v>16</v>
      </c>
      <c r="D14" s="19" t="s">
        <v>18</v>
      </c>
      <c r="E14" s="20" t="s">
        <v>95</v>
      </c>
      <c r="F14" s="20" t="s">
        <v>28</v>
      </c>
      <c r="G14" s="21">
        <v>498041</v>
      </c>
      <c r="H14" s="21">
        <v>498041</v>
      </c>
      <c r="I14" s="21">
        <v>498041</v>
      </c>
      <c r="J14" s="22">
        <v>365269.94</v>
      </c>
      <c r="K14" s="12">
        <f t="shared" si="0"/>
        <v>73.34133936764242</v>
      </c>
      <c r="N14" s="2"/>
      <c r="O14" s="2"/>
      <c r="P14" s="2"/>
      <c r="Q14" s="2"/>
    </row>
    <row r="15" spans="1:11" ht="61.5" customHeight="1">
      <c r="A15" s="35" t="s">
        <v>5</v>
      </c>
      <c r="B15" s="8" t="s">
        <v>64</v>
      </c>
      <c r="C15" s="14" t="s">
        <v>16</v>
      </c>
      <c r="D15" s="24" t="s">
        <v>19</v>
      </c>
      <c r="E15" s="20"/>
      <c r="F15" s="25"/>
      <c r="G15" s="11">
        <f>SUM(G16)</f>
        <v>837162</v>
      </c>
      <c r="H15" s="11">
        <f>H16</f>
        <v>955824.5</v>
      </c>
      <c r="I15" s="11">
        <f>SUM(I16)</f>
        <v>955824.5</v>
      </c>
      <c r="J15" s="11">
        <f>SUM(J16)</f>
        <v>655929.21</v>
      </c>
      <c r="K15" s="12">
        <f t="shared" si="0"/>
        <v>68.62443994687308</v>
      </c>
    </row>
    <row r="16" spans="1:11" ht="56.25">
      <c r="A16" s="17" t="s">
        <v>57</v>
      </c>
      <c r="B16" s="18" t="s">
        <v>64</v>
      </c>
      <c r="C16" s="26" t="s">
        <v>16</v>
      </c>
      <c r="D16" s="20" t="s">
        <v>19</v>
      </c>
      <c r="E16" s="20" t="s">
        <v>96</v>
      </c>
      <c r="F16" s="20"/>
      <c r="G16" s="21">
        <f>SUM(G17+G19+G21)</f>
        <v>837162</v>
      </c>
      <c r="H16" s="21">
        <f>H18+H20+H21</f>
        <v>955824.5</v>
      </c>
      <c r="I16" s="21">
        <f>SUM(I17+I19+I21)</f>
        <v>955824.5</v>
      </c>
      <c r="J16" s="22">
        <f>SUM(J17+J19+J21)</f>
        <v>655929.21</v>
      </c>
      <c r="K16" s="12">
        <f t="shared" si="0"/>
        <v>68.62443994687308</v>
      </c>
    </row>
    <row r="17" spans="1:11" ht="91.5" customHeight="1">
      <c r="A17" s="23" t="s">
        <v>34</v>
      </c>
      <c r="B17" s="18" t="s">
        <v>64</v>
      </c>
      <c r="C17" s="26" t="s">
        <v>16</v>
      </c>
      <c r="D17" s="20" t="s">
        <v>19</v>
      </c>
      <c r="E17" s="20" t="s">
        <v>96</v>
      </c>
      <c r="F17" s="20" t="s">
        <v>23</v>
      </c>
      <c r="G17" s="27">
        <f>G18</f>
        <v>616945</v>
      </c>
      <c r="H17" s="27">
        <f>H18</f>
        <v>616945</v>
      </c>
      <c r="I17" s="27">
        <f>I18</f>
        <v>616945</v>
      </c>
      <c r="J17" s="15">
        <f>J18</f>
        <v>418961.66</v>
      </c>
      <c r="K17" s="12">
        <f t="shared" si="0"/>
        <v>67.90907779461702</v>
      </c>
    </row>
    <row r="18" spans="1:11" ht="56.25" customHeight="1">
      <c r="A18" s="28" t="s">
        <v>35</v>
      </c>
      <c r="B18" s="18" t="s">
        <v>64</v>
      </c>
      <c r="C18" s="26" t="s">
        <v>16</v>
      </c>
      <c r="D18" s="20" t="s">
        <v>19</v>
      </c>
      <c r="E18" s="20" t="s">
        <v>96</v>
      </c>
      <c r="F18" s="20" t="s">
        <v>28</v>
      </c>
      <c r="G18" s="21">
        <v>616945</v>
      </c>
      <c r="H18" s="21">
        <v>616945</v>
      </c>
      <c r="I18" s="21">
        <v>616945</v>
      </c>
      <c r="J18" s="22">
        <v>418961.66</v>
      </c>
      <c r="K18" s="12">
        <f t="shared" si="0"/>
        <v>67.90907779461702</v>
      </c>
    </row>
    <row r="19" spans="1:11" ht="36" customHeight="1">
      <c r="A19" s="23" t="s">
        <v>50</v>
      </c>
      <c r="B19" s="18" t="s">
        <v>64</v>
      </c>
      <c r="C19" s="26" t="s">
        <v>16</v>
      </c>
      <c r="D19" s="20" t="s">
        <v>19</v>
      </c>
      <c r="E19" s="20" t="s">
        <v>96</v>
      </c>
      <c r="F19" s="20" t="s">
        <v>24</v>
      </c>
      <c r="G19" s="27">
        <f>G20</f>
        <v>210817</v>
      </c>
      <c r="H19" s="27">
        <f>H20</f>
        <v>328479.5</v>
      </c>
      <c r="I19" s="27">
        <f>I20</f>
        <v>328479.5</v>
      </c>
      <c r="J19" s="15">
        <f>J20</f>
        <v>227418.36</v>
      </c>
      <c r="K19" s="12">
        <f t="shared" si="0"/>
        <v>69.23365385054471</v>
      </c>
    </row>
    <row r="20" spans="1:11" ht="63.75" customHeight="1">
      <c r="A20" s="28" t="s">
        <v>37</v>
      </c>
      <c r="B20" s="18" t="s">
        <v>64</v>
      </c>
      <c r="C20" s="26" t="s">
        <v>16</v>
      </c>
      <c r="D20" s="20" t="s">
        <v>19</v>
      </c>
      <c r="E20" s="20" t="s">
        <v>96</v>
      </c>
      <c r="F20" s="20" t="s">
        <v>29</v>
      </c>
      <c r="G20" s="21">
        <v>210817</v>
      </c>
      <c r="H20" s="21">
        <v>328479.5</v>
      </c>
      <c r="I20" s="21">
        <f>H20</f>
        <v>328479.5</v>
      </c>
      <c r="J20" s="22">
        <v>227418.36</v>
      </c>
      <c r="K20" s="12">
        <f t="shared" si="0"/>
        <v>69.23365385054471</v>
      </c>
    </row>
    <row r="21" spans="1:11" ht="18.75" customHeight="1">
      <c r="A21" s="23" t="s">
        <v>90</v>
      </c>
      <c r="B21" s="18" t="s">
        <v>64</v>
      </c>
      <c r="C21" s="26" t="s">
        <v>16</v>
      </c>
      <c r="D21" s="20" t="s">
        <v>19</v>
      </c>
      <c r="E21" s="20" t="s">
        <v>97</v>
      </c>
      <c r="F21" s="20" t="s">
        <v>25</v>
      </c>
      <c r="G21" s="27">
        <f aca="true" t="shared" si="2" ref="G21:I22">G22</f>
        <v>9400</v>
      </c>
      <c r="H21" s="27">
        <f t="shared" si="2"/>
        <v>10400</v>
      </c>
      <c r="I21" s="27">
        <f t="shared" si="2"/>
        <v>10400</v>
      </c>
      <c r="J21" s="27">
        <f>J23</f>
        <v>9549.19</v>
      </c>
      <c r="K21" s="12">
        <f t="shared" si="0"/>
        <v>91.81913461538463</v>
      </c>
    </row>
    <row r="22" spans="1:11" ht="18" customHeight="1">
      <c r="A22" s="28" t="s">
        <v>33</v>
      </c>
      <c r="B22" s="18" t="s">
        <v>64</v>
      </c>
      <c r="C22" s="26" t="s">
        <v>16</v>
      </c>
      <c r="D22" s="20" t="s">
        <v>19</v>
      </c>
      <c r="E22" s="20" t="s">
        <v>96</v>
      </c>
      <c r="F22" s="20" t="s">
        <v>32</v>
      </c>
      <c r="G22" s="21">
        <f t="shared" si="2"/>
        <v>9400</v>
      </c>
      <c r="H22" s="21">
        <f t="shared" si="2"/>
        <v>10400</v>
      </c>
      <c r="I22" s="21">
        <f t="shared" si="2"/>
        <v>10400</v>
      </c>
      <c r="J22" s="22">
        <f>SUM(J23)</f>
        <v>9549.19</v>
      </c>
      <c r="K22" s="12"/>
    </row>
    <row r="23" spans="1:11" ht="28.5" customHeight="1">
      <c r="A23" s="28" t="s">
        <v>91</v>
      </c>
      <c r="B23" s="18" t="s">
        <v>64</v>
      </c>
      <c r="C23" s="26" t="s">
        <v>16</v>
      </c>
      <c r="D23" s="20" t="s">
        <v>19</v>
      </c>
      <c r="E23" s="20" t="s">
        <v>97</v>
      </c>
      <c r="F23" s="20" t="s">
        <v>32</v>
      </c>
      <c r="G23" s="29">
        <v>9400</v>
      </c>
      <c r="H23" s="29">
        <v>10400</v>
      </c>
      <c r="I23" s="29">
        <v>10400</v>
      </c>
      <c r="J23" s="22">
        <v>9549.19</v>
      </c>
      <c r="K23" s="12">
        <f>J23/I23*100</f>
        <v>91.81913461538463</v>
      </c>
    </row>
    <row r="24" spans="1:11" ht="100.5" customHeight="1">
      <c r="A24" s="16" t="s">
        <v>30</v>
      </c>
      <c r="B24" s="8" t="s">
        <v>64</v>
      </c>
      <c r="C24" s="14" t="s">
        <v>16</v>
      </c>
      <c r="D24" s="24" t="s">
        <v>31</v>
      </c>
      <c r="E24" s="20"/>
      <c r="F24" s="20"/>
      <c r="G24" s="27">
        <f>G27+G30</f>
        <v>10000</v>
      </c>
      <c r="H24" s="27">
        <f>H27+H30</f>
        <v>10000</v>
      </c>
      <c r="I24" s="27">
        <f>I27+I30</f>
        <v>10000</v>
      </c>
      <c r="J24" s="60">
        <f>J27+J30</f>
        <v>10000</v>
      </c>
      <c r="K24" s="12">
        <f aca="true" t="shared" si="3" ref="K24:K30">I24/J24*100</f>
        <v>100</v>
      </c>
    </row>
    <row r="25" spans="1:11" ht="92.25" customHeight="1">
      <c r="A25" s="23" t="s">
        <v>88</v>
      </c>
      <c r="B25" s="18" t="s">
        <v>64</v>
      </c>
      <c r="C25" s="26" t="s">
        <v>16</v>
      </c>
      <c r="D25" s="20" t="s">
        <v>31</v>
      </c>
      <c r="E25" s="20" t="s">
        <v>98</v>
      </c>
      <c r="F25" s="20"/>
      <c r="G25" s="21">
        <f aca="true" t="shared" si="4" ref="G25:J26">G26</f>
        <v>5000</v>
      </c>
      <c r="H25" s="21">
        <f t="shared" si="4"/>
        <v>5000</v>
      </c>
      <c r="I25" s="21">
        <f t="shared" si="4"/>
        <v>5000</v>
      </c>
      <c r="J25" s="60">
        <f t="shared" si="4"/>
        <v>5000</v>
      </c>
      <c r="K25" s="12">
        <f t="shared" si="3"/>
        <v>100</v>
      </c>
    </row>
    <row r="26" spans="1:11" ht="18.75">
      <c r="A26" s="23" t="s">
        <v>48</v>
      </c>
      <c r="B26" s="18" t="s">
        <v>64</v>
      </c>
      <c r="C26" s="26" t="s">
        <v>16</v>
      </c>
      <c r="D26" s="20" t="s">
        <v>31</v>
      </c>
      <c r="E26" s="20" t="s">
        <v>98</v>
      </c>
      <c r="F26" s="20" t="s">
        <v>46</v>
      </c>
      <c r="G26" s="21">
        <f t="shared" si="4"/>
        <v>5000</v>
      </c>
      <c r="H26" s="21">
        <f t="shared" si="4"/>
        <v>5000</v>
      </c>
      <c r="I26" s="21">
        <f t="shared" si="4"/>
        <v>5000</v>
      </c>
      <c r="J26" s="12">
        <f t="shared" si="4"/>
        <v>5000</v>
      </c>
      <c r="K26" s="12">
        <f t="shared" si="3"/>
        <v>100</v>
      </c>
    </row>
    <row r="27" spans="1:11" ht="18.75">
      <c r="A27" s="23" t="s">
        <v>49</v>
      </c>
      <c r="B27" s="18" t="s">
        <v>52</v>
      </c>
      <c r="C27" s="26" t="s">
        <v>16</v>
      </c>
      <c r="D27" s="20" t="s">
        <v>31</v>
      </c>
      <c r="E27" s="20" t="s">
        <v>98</v>
      </c>
      <c r="F27" s="20" t="s">
        <v>47</v>
      </c>
      <c r="G27" s="21">
        <v>5000</v>
      </c>
      <c r="H27" s="21">
        <v>5000</v>
      </c>
      <c r="I27" s="21">
        <v>5000</v>
      </c>
      <c r="J27" s="12">
        <v>5000</v>
      </c>
      <c r="K27" s="12">
        <f t="shared" si="3"/>
        <v>100</v>
      </c>
    </row>
    <row r="28" spans="1:11" ht="131.25">
      <c r="A28" s="23" t="s">
        <v>89</v>
      </c>
      <c r="B28" s="18" t="s">
        <v>64</v>
      </c>
      <c r="C28" s="26" t="s">
        <v>16</v>
      </c>
      <c r="D28" s="20" t="s">
        <v>31</v>
      </c>
      <c r="E28" s="20" t="s">
        <v>99</v>
      </c>
      <c r="F28" s="20"/>
      <c r="G28" s="21">
        <v>5000</v>
      </c>
      <c r="H28" s="21">
        <v>5000</v>
      </c>
      <c r="I28" s="21">
        <v>5000</v>
      </c>
      <c r="J28" s="60">
        <f>SUM(J30)</f>
        <v>5000</v>
      </c>
      <c r="K28" s="12">
        <f>I28/J28*100</f>
        <v>100</v>
      </c>
    </row>
    <row r="29" spans="1:11" ht="18.75">
      <c r="A29" s="23" t="s">
        <v>48</v>
      </c>
      <c r="B29" s="18" t="s">
        <v>64</v>
      </c>
      <c r="C29" s="26" t="s">
        <v>16</v>
      </c>
      <c r="D29" s="20" t="s">
        <v>31</v>
      </c>
      <c r="E29" s="20" t="s">
        <v>99</v>
      </c>
      <c r="F29" s="20" t="s">
        <v>46</v>
      </c>
      <c r="G29" s="21">
        <v>5000</v>
      </c>
      <c r="H29" s="21">
        <v>5000</v>
      </c>
      <c r="I29" s="21">
        <v>5000</v>
      </c>
      <c r="J29" s="12">
        <f>SUM(J30)</f>
        <v>5000</v>
      </c>
      <c r="K29" s="12">
        <f t="shared" si="3"/>
        <v>100</v>
      </c>
    </row>
    <row r="30" spans="1:11" ht="18.75">
      <c r="A30" s="23" t="s">
        <v>49</v>
      </c>
      <c r="B30" s="18" t="s">
        <v>64</v>
      </c>
      <c r="C30" s="26" t="s">
        <v>16</v>
      </c>
      <c r="D30" s="20" t="s">
        <v>31</v>
      </c>
      <c r="E30" s="20" t="s">
        <v>99</v>
      </c>
      <c r="F30" s="20" t="s">
        <v>47</v>
      </c>
      <c r="G30" s="21">
        <v>5000</v>
      </c>
      <c r="H30" s="21">
        <v>5000</v>
      </c>
      <c r="I30" s="21">
        <v>5000</v>
      </c>
      <c r="J30" s="12">
        <v>5000</v>
      </c>
      <c r="K30" s="12">
        <f t="shared" si="3"/>
        <v>100</v>
      </c>
    </row>
    <row r="31" spans="1:11" ht="18.75">
      <c r="A31" s="8" t="s">
        <v>11</v>
      </c>
      <c r="B31" s="18" t="s">
        <v>64</v>
      </c>
      <c r="C31" s="31" t="s">
        <v>16</v>
      </c>
      <c r="D31" s="31" t="s">
        <v>20</v>
      </c>
      <c r="E31" s="20" t="s">
        <v>80</v>
      </c>
      <c r="F31" s="24"/>
      <c r="G31" s="11">
        <f aca="true" t="shared" si="5" ref="G31:J33">G32</f>
        <v>1000</v>
      </c>
      <c r="H31" s="11">
        <f t="shared" si="5"/>
        <v>1000</v>
      </c>
      <c r="I31" s="11">
        <f t="shared" si="5"/>
        <v>1000</v>
      </c>
      <c r="J31" s="22">
        <f t="shared" si="5"/>
        <v>0</v>
      </c>
      <c r="K31" s="12"/>
    </row>
    <row r="32" spans="1:11" ht="17.25" customHeight="1">
      <c r="A32" s="9" t="s">
        <v>9</v>
      </c>
      <c r="B32" s="18" t="s">
        <v>64</v>
      </c>
      <c r="C32" s="19" t="s">
        <v>16</v>
      </c>
      <c r="D32" s="26" t="s">
        <v>20</v>
      </c>
      <c r="E32" s="20" t="s">
        <v>77</v>
      </c>
      <c r="F32" s="20"/>
      <c r="G32" s="21">
        <f t="shared" si="5"/>
        <v>1000</v>
      </c>
      <c r="H32" s="21">
        <f t="shared" si="5"/>
        <v>1000</v>
      </c>
      <c r="I32" s="21">
        <f t="shared" si="5"/>
        <v>1000</v>
      </c>
      <c r="J32" s="22">
        <f t="shared" si="5"/>
        <v>0</v>
      </c>
      <c r="K32" s="12"/>
    </row>
    <row r="33" spans="1:11" ht="18.75">
      <c r="A33" s="9" t="s">
        <v>27</v>
      </c>
      <c r="B33" s="18" t="s">
        <v>64</v>
      </c>
      <c r="C33" s="19" t="s">
        <v>16</v>
      </c>
      <c r="D33" s="26" t="s">
        <v>20</v>
      </c>
      <c r="E33" s="20" t="s">
        <v>77</v>
      </c>
      <c r="F33" s="20" t="s">
        <v>25</v>
      </c>
      <c r="G33" s="21">
        <f t="shared" si="5"/>
        <v>1000</v>
      </c>
      <c r="H33" s="21">
        <f t="shared" si="5"/>
        <v>1000</v>
      </c>
      <c r="I33" s="21">
        <f t="shared" si="5"/>
        <v>1000</v>
      </c>
      <c r="J33" s="22">
        <f t="shared" si="5"/>
        <v>0</v>
      </c>
      <c r="K33" s="12"/>
    </row>
    <row r="34" spans="1:11" ht="17.25" customHeight="1">
      <c r="A34" s="59" t="s">
        <v>11</v>
      </c>
      <c r="B34" s="18" t="s">
        <v>64</v>
      </c>
      <c r="C34" s="19" t="s">
        <v>16</v>
      </c>
      <c r="D34" s="26" t="s">
        <v>20</v>
      </c>
      <c r="E34" s="20" t="s">
        <v>77</v>
      </c>
      <c r="F34" s="20" t="s">
        <v>26</v>
      </c>
      <c r="G34" s="21">
        <v>1000</v>
      </c>
      <c r="H34" s="21">
        <v>1000</v>
      </c>
      <c r="I34" s="21">
        <v>1000</v>
      </c>
      <c r="J34" s="22">
        <v>0</v>
      </c>
      <c r="K34" s="12"/>
    </row>
    <row r="35" spans="1:11" ht="37.5">
      <c r="A35" s="48" t="s">
        <v>53</v>
      </c>
      <c r="B35" s="58" t="s">
        <v>64</v>
      </c>
      <c r="C35" s="45" t="s">
        <v>16</v>
      </c>
      <c r="D35" s="45" t="s">
        <v>55</v>
      </c>
      <c r="E35" s="38"/>
      <c r="F35" s="46"/>
      <c r="G35" s="11">
        <f>SUM(G39+G36)</f>
        <v>74656</v>
      </c>
      <c r="H35" s="11">
        <f>SUM(H39+H36)</f>
        <v>160656</v>
      </c>
      <c r="I35" s="11">
        <f>SUM(I39+I36)</f>
        <v>160656</v>
      </c>
      <c r="J35" s="11">
        <f>SUM(J39+J36)</f>
        <v>90743</v>
      </c>
      <c r="K35" s="11">
        <f aca="true" t="shared" si="6" ref="K35:K42">J35/I35*100</f>
        <v>56.482795538293</v>
      </c>
    </row>
    <row r="36" spans="1:11" ht="60" customHeight="1">
      <c r="A36" s="47" t="s">
        <v>54</v>
      </c>
      <c r="B36" s="56" t="s">
        <v>64</v>
      </c>
      <c r="C36" s="38" t="s">
        <v>16</v>
      </c>
      <c r="D36" s="38" t="s">
        <v>55</v>
      </c>
      <c r="E36" s="39" t="s">
        <v>100</v>
      </c>
      <c r="F36" s="39"/>
      <c r="G36" s="21">
        <f aca="true" t="shared" si="7" ref="G36:J37">G37</f>
        <v>69656</v>
      </c>
      <c r="H36" s="21">
        <f t="shared" si="7"/>
        <v>155656</v>
      </c>
      <c r="I36" s="21">
        <f t="shared" si="7"/>
        <v>155656</v>
      </c>
      <c r="J36" s="40">
        <f t="shared" si="7"/>
        <v>85743</v>
      </c>
      <c r="K36" s="41">
        <f t="shared" si="6"/>
        <v>55.08493087320758</v>
      </c>
    </row>
    <row r="37" spans="1:11" ht="29.25" customHeight="1">
      <c r="A37" s="57" t="s">
        <v>50</v>
      </c>
      <c r="B37" s="38" t="s">
        <v>64</v>
      </c>
      <c r="C37" s="38" t="s">
        <v>16</v>
      </c>
      <c r="D37" s="38" t="s">
        <v>55</v>
      </c>
      <c r="E37" s="39" t="s">
        <v>100</v>
      </c>
      <c r="F37" s="39" t="s">
        <v>24</v>
      </c>
      <c r="G37" s="21">
        <f t="shared" si="7"/>
        <v>69656</v>
      </c>
      <c r="H37" s="21">
        <f t="shared" si="7"/>
        <v>155656</v>
      </c>
      <c r="I37" s="21">
        <f t="shared" si="7"/>
        <v>155656</v>
      </c>
      <c r="J37" s="43">
        <f t="shared" si="7"/>
        <v>85743</v>
      </c>
      <c r="K37" s="41">
        <f t="shared" si="6"/>
        <v>55.08493087320758</v>
      </c>
    </row>
    <row r="38" spans="1:11" ht="48.75" customHeight="1">
      <c r="A38" s="47" t="s">
        <v>37</v>
      </c>
      <c r="B38" s="38" t="s">
        <v>64</v>
      </c>
      <c r="C38" s="38" t="s">
        <v>16</v>
      </c>
      <c r="D38" s="38" t="s">
        <v>55</v>
      </c>
      <c r="E38" s="39" t="s">
        <v>100</v>
      </c>
      <c r="F38" s="39" t="s">
        <v>29</v>
      </c>
      <c r="G38" s="21">
        <v>69656</v>
      </c>
      <c r="H38" s="21">
        <v>155656</v>
      </c>
      <c r="I38" s="21">
        <v>155656</v>
      </c>
      <c r="J38" s="43">
        <v>85743</v>
      </c>
      <c r="K38" s="41">
        <f t="shared" si="6"/>
        <v>55.08493087320758</v>
      </c>
    </row>
    <row r="39" spans="1:11" ht="81" customHeight="1">
      <c r="A39" s="37" t="s">
        <v>71</v>
      </c>
      <c r="B39" s="38" t="s">
        <v>64</v>
      </c>
      <c r="C39" s="38" t="s">
        <v>16</v>
      </c>
      <c r="D39" s="38" t="s">
        <v>55</v>
      </c>
      <c r="E39" s="39" t="s">
        <v>101</v>
      </c>
      <c r="F39" s="39"/>
      <c r="G39" s="21">
        <v>5000</v>
      </c>
      <c r="H39" s="21">
        <v>5000</v>
      </c>
      <c r="I39" s="21">
        <v>5000</v>
      </c>
      <c r="J39" s="50">
        <f>SUM(J41)</f>
        <v>5000</v>
      </c>
      <c r="K39" s="41">
        <f t="shared" si="6"/>
        <v>100</v>
      </c>
    </row>
    <row r="40" spans="1:11" ht="20.25" customHeight="1">
      <c r="A40" s="42" t="s">
        <v>48</v>
      </c>
      <c r="B40" s="38" t="s">
        <v>64</v>
      </c>
      <c r="C40" s="38" t="s">
        <v>16</v>
      </c>
      <c r="D40" s="38" t="s">
        <v>55</v>
      </c>
      <c r="E40" s="39" t="s">
        <v>101</v>
      </c>
      <c r="F40" s="39" t="s">
        <v>46</v>
      </c>
      <c r="G40" s="21">
        <v>5000</v>
      </c>
      <c r="H40" s="21">
        <v>5000</v>
      </c>
      <c r="I40" s="21">
        <v>5000</v>
      </c>
      <c r="J40" s="41">
        <f>SUM(J41)</f>
        <v>5000</v>
      </c>
      <c r="K40" s="41">
        <f t="shared" si="6"/>
        <v>100</v>
      </c>
    </row>
    <row r="41" spans="1:11" ht="21" customHeight="1">
      <c r="A41" s="44" t="s">
        <v>49</v>
      </c>
      <c r="B41" s="38" t="s">
        <v>64</v>
      </c>
      <c r="C41" s="38" t="s">
        <v>16</v>
      </c>
      <c r="D41" s="38" t="s">
        <v>55</v>
      </c>
      <c r="E41" s="39" t="s">
        <v>102</v>
      </c>
      <c r="F41" s="39" t="s">
        <v>47</v>
      </c>
      <c r="G41" s="21">
        <v>5000</v>
      </c>
      <c r="H41" s="21">
        <v>5000</v>
      </c>
      <c r="I41" s="21">
        <v>5000</v>
      </c>
      <c r="J41" s="41">
        <v>5000</v>
      </c>
      <c r="K41" s="41">
        <f t="shared" si="6"/>
        <v>100</v>
      </c>
    </row>
    <row r="42" spans="1:11" ht="18" customHeight="1">
      <c r="A42" s="8" t="s">
        <v>8</v>
      </c>
      <c r="B42" s="8" t="s">
        <v>64</v>
      </c>
      <c r="C42" s="14" t="s">
        <v>18</v>
      </c>
      <c r="D42" s="14" t="s">
        <v>17</v>
      </c>
      <c r="E42" s="14"/>
      <c r="F42" s="14"/>
      <c r="G42" s="27">
        <f aca="true" t="shared" si="8" ref="G42:J43">G43</f>
        <v>95097</v>
      </c>
      <c r="H42" s="27">
        <f t="shared" si="8"/>
        <v>100616</v>
      </c>
      <c r="I42" s="27">
        <f t="shared" si="8"/>
        <v>100616</v>
      </c>
      <c r="J42" s="15">
        <f t="shared" si="8"/>
        <v>65398.5</v>
      </c>
      <c r="K42" s="12">
        <f t="shared" si="6"/>
        <v>64.99811163234476</v>
      </c>
    </row>
    <row r="43" spans="1:11" ht="19.5" customHeight="1">
      <c r="A43" s="8" t="s">
        <v>58</v>
      </c>
      <c r="B43" s="8" t="s">
        <v>64</v>
      </c>
      <c r="C43" s="14" t="s">
        <v>18</v>
      </c>
      <c r="D43" s="14" t="s">
        <v>21</v>
      </c>
      <c r="E43" s="20" t="s">
        <v>103</v>
      </c>
      <c r="F43" s="14"/>
      <c r="G43" s="21">
        <f t="shared" si="8"/>
        <v>95097</v>
      </c>
      <c r="H43" s="21">
        <f t="shared" si="8"/>
        <v>100616</v>
      </c>
      <c r="I43" s="21">
        <f t="shared" si="8"/>
        <v>100616</v>
      </c>
      <c r="J43" s="22">
        <f t="shared" si="8"/>
        <v>65398.5</v>
      </c>
      <c r="K43" s="12">
        <f>J43/I43*100</f>
        <v>64.99811163234476</v>
      </c>
    </row>
    <row r="44" spans="1:11" ht="55.5" customHeight="1">
      <c r="A44" s="9" t="s">
        <v>38</v>
      </c>
      <c r="B44" s="18" t="s">
        <v>64</v>
      </c>
      <c r="C44" s="19" t="s">
        <v>18</v>
      </c>
      <c r="D44" s="26" t="s">
        <v>21</v>
      </c>
      <c r="E44" s="20" t="s">
        <v>103</v>
      </c>
      <c r="F44" s="26"/>
      <c r="G44" s="21">
        <f>G45+G47</f>
        <v>95097</v>
      </c>
      <c r="H44" s="21">
        <f>H45+H47</f>
        <v>100616</v>
      </c>
      <c r="I44" s="21">
        <f>I45+I47</f>
        <v>100616</v>
      </c>
      <c r="J44" s="22">
        <f>J45+J47</f>
        <v>65398.5</v>
      </c>
      <c r="K44" s="12">
        <f>J44/I44*100</f>
        <v>64.99811163234476</v>
      </c>
    </row>
    <row r="45" spans="1:11" ht="95.25" customHeight="1">
      <c r="A45" s="23" t="s">
        <v>34</v>
      </c>
      <c r="B45" s="18" t="s">
        <v>64</v>
      </c>
      <c r="C45" s="19" t="s">
        <v>18</v>
      </c>
      <c r="D45" s="26" t="s">
        <v>21</v>
      </c>
      <c r="E45" s="20" t="s">
        <v>103</v>
      </c>
      <c r="F45" s="26" t="s">
        <v>23</v>
      </c>
      <c r="G45" s="21">
        <f>G46</f>
        <v>93314</v>
      </c>
      <c r="H45" s="21">
        <f>H46</f>
        <v>98833</v>
      </c>
      <c r="I45" s="21">
        <f>I46</f>
        <v>98833</v>
      </c>
      <c r="J45" s="22">
        <f>J46</f>
        <v>65398.5</v>
      </c>
      <c r="K45" s="12">
        <f>J45/I45*100</f>
        <v>66.1707122115083</v>
      </c>
    </row>
    <row r="46" spans="1:11" ht="54" customHeight="1">
      <c r="A46" s="23" t="s">
        <v>35</v>
      </c>
      <c r="B46" s="18" t="s">
        <v>64</v>
      </c>
      <c r="C46" s="19" t="s">
        <v>18</v>
      </c>
      <c r="D46" s="26" t="s">
        <v>21</v>
      </c>
      <c r="E46" s="20" t="s">
        <v>103</v>
      </c>
      <c r="F46" s="26" t="s">
        <v>28</v>
      </c>
      <c r="G46" s="21">
        <v>93314</v>
      </c>
      <c r="H46" s="21">
        <v>98833</v>
      </c>
      <c r="I46" s="21">
        <f>H46</f>
        <v>98833</v>
      </c>
      <c r="J46" s="22">
        <v>65398.5</v>
      </c>
      <c r="K46" s="12">
        <f>J46/I46*100</f>
        <v>66.1707122115083</v>
      </c>
    </row>
    <row r="47" spans="1:11" ht="32.25" customHeight="1">
      <c r="A47" s="23" t="s">
        <v>50</v>
      </c>
      <c r="B47" s="18" t="s">
        <v>64</v>
      </c>
      <c r="C47" s="19" t="s">
        <v>18</v>
      </c>
      <c r="D47" s="26" t="s">
        <v>21</v>
      </c>
      <c r="E47" s="20" t="s">
        <v>103</v>
      </c>
      <c r="F47" s="26" t="s">
        <v>24</v>
      </c>
      <c r="G47" s="21">
        <f>G48</f>
        <v>1783</v>
      </c>
      <c r="H47" s="21">
        <f>H48</f>
        <v>1783</v>
      </c>
      <c r="I47" s="21">
        <f>I48</f>
        <v>1783</v>
      </c>
      <c r="J47" s="22">
        <f>J48</f>
        <v>0</v>
      </c>
      <c r="K47" s="12"/>
    </row>
    <row r="48" spans="1:11" ht="42" customHeight="1">
      <c r="A48" s="23" t="s">
        <v>37</v>
      </c>
      <c r="B48" s="18" t="s">
        <v>64</v>
      </c>
      <c r="C48" s="19" t="s">
        <v>18</v>
      </c>
      <c r="D48" s="26" t="s">
        <v>21</v>
      </c>
      <c r="E48" s="20" t="s">
        <v>103</v>
      </c>
      <c r="F48" s="26" t="s">
        <v>29</v>
      </c>
      <c r="G48" s="21">
        <v>1783</v>
      </c>
      <c r="H48" s="21">
        <v>1783</v>
      </c>
      <c r="I48" s="21">
        <v>1783</v>
      </c>
      <c r="J48" s="22">
        <v>0</v>
      </c>
      <c r="K48" s="12"/>
    </row>
    <row r="49" spans="1:11" ht="30.75" customHeight="1">
      <c r="A49" s="48" t="s">
        <v>78</v>
      </c>
      <c r="B49" s="45" t="s">
        <v>64</v>
      </c>
      <c r="C49" s="45" t="s">
        <v>19</v>
      </c>
      <c r="D49" s="45"/>
      <c r="E49" s="46"/>
      <c r="F49" s="49"/>
      <c r="G49" s="27">
        <f aca="true" t="shared" si="9" ref="G49:J50">SUM(G50)</f>
        <v>14000</v>
      </c>
      <c r="H49" s="27">
        <f t="shared" si="9"/>
        <v>13920</v>
      </c>
      <c r="I49" s="27">
        <f t="shared" si="9"/>
        <v>13920</v>
      </c>
      <c r="J49" s="50">
        <f t="shared" si="9"/>
        <v>13920</v>
      </c>
      <c r="K49" s="41">
        <f aca="true" t="shared" si="10" ref="K49:K58">J49/I49*100</f>
        <v>100</v>
      </c>
    </row>
    <row r="50" spans="1:11" ht="30.75" customHeight="1">
      <c r="A50" s="48" t="s">
        <v>84</v>
      </c>
      <c r="B50" s="45" t="s">
        <v>64</v>
      </c>
      <c r="C50" s="45" t="s">
        <v>19</v>
      </c>
      <c r="D50" s="45" t="s">
        <v>31</v>
      </c>
      <c r="E50" s="46"/>
      <c r="F50" s="49"/>
      <c r="G50" s="21">
        <f t="shared" si="9"/>
        <v>14000</v>
      </c>
      <c r="H50" s="21">
        <f t="shared" si="9"/>
        <v>13920</v>
      </c>
      <c r="I50" s="21">
        <f t="shared" si="9"/>
        <v>13920</v>
      </c>
      <c r="J50" s="41">
        <f t="shared" si="9"/>
        <v>13920</v>
      </c>
      <c r="K50" s="41">
        <f t="shared" si="10"/>
        <v>100</v>
      </c>
    </row>
    <row r="51" spans="1:11" ht="52.5" customHeight="1">
      <c r="A51" s="51" t="s">
        <v>60</v>
      </c>
      <c r="B51" s="45" t="s">
        <v>64</v>
      </c>
      <c r="C51" s="45" t="s">
        <v>19</v>
      </c>
      <c r="D51" s="45" t="s">
        <v>31</v>
      </c>
      <c r="E51" s="52" t="s">
        <v>111</v>
      </c>
      <c r="F51" s="49"/>
      <c r="G51" s="21">
        <f>SUM(G53)</f>
        <v>14000</v>
      </c>
      <c r="H51" s="21">
        <f>SUM(H53)</f>
        <v>13920</v>
      </c>
      <c r="I51" s="21">
        <f>SUM(I53)</f>
        <v>13920</v>
      </c>
      <c r="J51" s="41">
        <f>SUM(J53)</f>
        <v>13920</v>
      </c>
      <c r="K51" s="41">
        <f t="shared" si="10"/>
        <v>100</v>
      </c>
    </row>
    <row r="52" spans="1:11" ht="63" customHeight="1">
      <c r="A52" s="51" t="s">
        <v>37</v>
      </c>
      <c r="B52" s="38" t="s">
        <v>64</v>
      </c>
      <c r="C52" s="38" t="s">
        <v>19</v>
      </c>
      <c r="D52" s="38" t="s">
        <v>31</v>
      </c>
      <c r="E52" s="53" t="s">
        <v>111</v>
      </c>
      <c r="F52" s="54" t="s">
        <v>24</v>
      </c>
      <c r="G52" s="21">
        <f>SUM(G53)</f>
        <v>14000</v>
      </c>
      <c r="H52" s="21">
        <f>SUM(H53)</f>
        <v>13920</v>
      </c>
      <c r="I52" s="21">
        <f>SUM(I53)</f>
        <v>13920</v>
      </c>
      <c r="J52" s="41">
        <f>SUM(J53)</f>
        <v>13920</v>
      </c>
      <c r="K52" s="41">
        <f t="shared" si="10"/>
        <v>100</v>
      </c>
    </row>
    <row r="53" spans="1:11" ht="30.75" customHeight="1">
      <c r="A53" s="55" t="s">
        <v>85</v>
      </c>
      <c r="B53" s="38" t="s">
        <v>64</v>
      </c>
      <c r="C53" s="38" t="s">
        <v>19</v>
      </c>
      <c r="D53" s="38" t="s">
        <v>31</v>
      </c>
      <c r="E53" s="53" t="s">
        <v>111</v>
      </c>
      <c r="F53" s="54" t="s">
        <v>70</v>
      </c>
      <c r="G53" s="21">
        <v>14000</v>
      </c>
      <c r="H53" s="21">
        <v>13920</v>
      </c>
      <c r="I53" s="21">
        <v>13920</v>
      </c>
      <c r="J53" s="41">
        <v>13920</v>
      </c>
      <c r="K53" s="41">
        <f t="shared" si="10"/>
        <v>100</v>
      </c>
    </row>
    <row r="54" spans="1:11" ht="20.25" customHeight="1">
      <c r="A54" s="8" t="s">
        <v>6</v>
      </c>
      <c r="B54" s="8" t="s">
        <v>64</v>
      </c>
      <c r="C54" s="14" t="s">
        <v>22</v>
      </c>
      <c r="D54" s="14" t="s">
        <v>17</v>
      </c>
      <c r="E54" s="26"/>
      <c r="F54" s="26"/>
      <c r="G54" s="27">
        <f>G55</f>
        <v>804700</v>
      </c>
      <c r="H54" s="27">
        <f>H55</f>
        <v>2027780</v>
      </c>
      <c r="I54" s="27">
        <f>I55</f>
        <v>2027780</v>
      </c>
      <c r="J54" s="27">
        <f>J55</f>
        <v>1160640.48</v>
      </c>
      <c r="K54" s="12">
        <f t="shared" si="10"/>
        <v>57.237002041641595</v>
      </c>
    </row>
    <row r="55" spans="1:11" ht="22.5" customHeight="1">
      <c r="A55" s="33" t="s">
        <v>7</v>
      </c>
      <c r="B55" s="8" t="s">
        <v>64</v>
      </c>
      <c r="C55" s="14" t="s">
        <v>22</v>
      </c>
      <c r="D55" s="14" t="s">
        <v>21</v>
      </c>
      <c r="E55" s="14"/>
      <c r="F55" s="26"/>
      <c r="G55" s="21">
        <f>SUM(G62+G59+G56)</f>
        <v>804700</v>
      </c>
      <c r="H55" s="21">
        <f>SUM(H62+H59+H56)</f>
        <v>2027780</v>
      </c>
      <c r="I55" s="21">
        <f>SUM(I62+I59+I56)</f>
        <v>2027780</v>
      </c>
      <c r="J55" s="21">
        <f>SUM(J62+J59+J56)</f>
        <v>1160640.48</v>
      </c>
      <c r="K55" s="12">
        <f t="shared" si="10"/>
        <v>57.237002041641595</v>
      </c>
    </row>
    <row r="56" spans="1:11" ht="37.5">
      <c r="A56" s="9" t="s">
        <v>59</v>
      </c>
      <c r="B56" s="18" t="s">
        <v>64</v>
      </c>
      <c r="C56" s="19" t="s">
        <v>22</v>
      </c>
      <c r="D56" s="26" t="s">
        <v>21</v>
      </c>
      <c r="E56" s="26" t="s">
        <v>104</v>
      </c>
      <c r="F56" s="26"/>
      <c r="G56" s="21">
        <f aca="true" t="shared" si="11" ref="G56:J57">G57</f>
        <v>359200</v>
      </c>
      <c r="H56" s="21">
        <f t="shared" si="11"/>
        <v>672165.6</v>
      </c>
      <c r="I56" s="21">
        <f t="shared" si="11"/>
        <v>672165.6</v>
      </c>
      <c r="J56" s="22">
        <f t="shared" si="11"/>
        <v>432531.23</v>
      </c>
      <c r="K56" s="12">
        <f t="shared" si="10"/>
        <v>64.34890895933978</v>
      </c>
    </row>
    <row r="57" spans="1:11" ht="54.75" customHeight="1">
      <c r="A57" s="23" t="s">
        <v>36</v>
      </c>
      <c r="B57" s="18" t="s">
        <v>64</v>
      </c>
      <c r="C57" s="19" t="s">
        <v>22</v>
      </c>
      <c r="D57" s="26" t="s">
        <v>21</v>
      </c>
      <c r="E57" s="26" t="s">
        <v>104</v>
      </c>
      <c r="F57" s="26" t="s">
        <v>24</v>
      </c>
      <c r="G57" s="21">
        <f t="shared" si="11"/>
        <v>359200</v>
      </c>
      <c r="H57" s="21">
        <f t="shared" si="11"/>
        <v>672165.6</v>
      </c>
      <c r="I57" s="21">
        <f t="shared" si="11"/>
        <v>672165.6</v>
      </c>
      <c r="J57" s="22">
        <f t="shared" si="11"/>
        <v>432531.23</v>
      </c>
      <c r="K57" s="12">
        <f t="shared" si="10"/>
        <v>64.34890895933978</v>
      </c>
    </row>
    <row r="58" spans="1:11" ht="61.5" customHeight="1">
      <c r="A58" s="23" t="s">
        <v>37</v>
      </c>
      <c r="B58" s="18" t="s">
        <v>64</v>
      </c>
      <c r="C58" s="19" t="s">
        <v>22</v>
      </c>
      <c r="D58" s="26" t="s">
        <v>21</v>
      </c>
      <c r="E58" s="26" t="s">
        <v>104</v>
      </c>
      <c r="F58" s="26" t="s">
        <v>29</v>
      </c>
      <c r="G58" s="21">
        <v>359200</v>
      </c>
      <c r="H58" s="21">
        <v>672165.6</v>
      </c>
      <c r="I58" s="21">
        <v>672165.6</v>
      </c>
      <c r="J58" s="36">
        <v>432531.23</v>
      </c>
      <c r="K58" s="12">
        <f t="shared" si="10"/>
        <v>64.34890895933978</v>
      </c>
    </row>
    <row r="59" spans="1:11" ht="17.25" customHeight="1">
      <c r="A59" s="23" t="s">
        <v>61</v>
      </c>
      <c r="B59" s="18" t="s">
        <v>64</v>
      </c>
      <c r="C59" s="19" t="s">
        <v>22</v>
      </c>
      <c r="D59" s="26" t="s">
        <v>21</v>
      </c>
      <c r="E59" s="26" t="s">
        <v>105</v>
      </c>
      <c r="F59" s="26"/>
      <c r="G59" s="21">
        <f aca="true" t="shared" si="12" ref="G59:J60">G60</f>
        <v>207964.2</v>
      </c>
      <c r="H59" s="21">
        <f t="shared" si="12"/>
        <v>1118078.6</v>
      </c>
      <c r="I59" s="21">
        <f t="shared" si="12"/>
        <v>1118078.6</v>
      </c>
      <c r="J59" s="22">
        <f t="shared" si="12"/>
        <v>490573.45</v>
      </c>
      <c r="K59" s="12">
        <f aca="true" t="shared" si="13" ref="K59:K85">J59/I59*100</f>
        <v>43.87647254853102</v>
      </c>
    </row>
    <row r="60" spans="1:11" ht="42" customHeight="1">
      <c r="A60" s="23" t="s">
        <v>50</v>
      </c>
      <c r="B60" s="18" t="s">
        <v>64</v>
      </c>
      <c r="C60" s="19" t="s">
        <v>22</v>
      </c>
      <c r="D60" s="26" t="s">
        <v>21</v>
      </c>
      <c r="E60" s="26" t="s">
        <v>105</v>
      </c>
      <c r="F60" s="26" t="s">
        <v>24</v>
      </c>
      <c r="G60" s="21">
        <f t="shared" si="12"/>
        <v>207964.2</v>
      </c>
      <c r="H60" s="21">
        <f t="shared" si="12"/>
        <v>1118078.6</v>
      </c>
      <c r="I60" s="21">
        <f t="shared" si="12"/>
        <v>1118078.6</v>
      </c>
      <c r="J60" s="22">
        <f t="shared" si="12"/>
        <v>490573.45</v>
      </c>
      <c r="K60" s="12">
        <f t="shared" si="13"/>
        <v>43.87647254853102</v>
      </c>
    </row>
    <row r="61" spans="1:11" ht="27.75" customHeight="1">
      <c r="A61" s="23" t="s">
        <v>37</v>
      </c>
      <c r="B61" s="18" t="s">
        <v>64</v>
      </c>
      <c r="C61" s="19" t="s">
        <v>22</v>
      </c>
      <c r="D61" s="26" t="s">
        <v>21</v>
      </c>
      <c r="E61" s="26" t="s">
        <v>105</v>
      </c>
      <c r="F61" s="26" t="s">
        <v>29</v>
      </c>
      <c r="G61" s="21">
        <v>207964.2</v>
      </c>
      <c r="H61" s="21">
        <v>1118078.6</v>
      </c>
      <c r="I61" s="21">
        <v>1118078.6</v>
      </c>
      <c r="J61" s="36">
        <v>490573.45</v>
      </c>
      <c r="K61" s="12">
        <f t="shared" si="13"/>
        <v>43.87647254853102</v>
      </c>
    </row>
    <row r="62" spans="1:11" ht="61.5" customHeight="1">
      <c r="A62" s="34" t="s">
        <v>93</v>
      </c>
      <c r="B62" s="18" t="s">
        <v>64</v>
      </c>
      <c r="C62" s="19" t="s">
        <v>22</v>
      </c>
      <c r="D62" s="26" t="s">
        <v>21</v>
      </c>
      <c r="E62" s="26" t="s">
        <v>106</v>
      </c>
      <c r="F62" s="26"/>
      <c r="G62" s="21">
        <f aca="true" t="shared" si="14" ref="G62:J63">SUM(G63)</f>
        <v>237535.8</v>
      </c>
      <c r="H62" s="21">
        <f t="shared" si="14"/>
        <v>237535.8</v>
      </c>
      <c r="I62" s="21">
        <f t="shared" si="14"/>
        <v>237535.8</v>
      </c>
      <c r="J62" s="22">
        <f t="shared" si="14"/>
        <v>237535.8</v>
      </c>
      <c r="K62" s="12">
        <f>SUM(J62/I62*100)</f>
        <v>100</v>
      </c>
    </row>
    <row r="63" spans="1:11" ht="21" customHeight="1">
      <c r="A63" s="34" t="s">
        <v>92</v>
      </c>
      <c r="B63" s="18" t="s">
        <v>64</v>
      </c>
      <c r="C63" s="19" t="s">
        <v>22</v>
      </c>
      <c r="D63" s="26" t="s">
        <v>21</v>
      </c>
      <c r="E63" s="26" t="s">
        <v>106</v>
      </c>
      <c r="F63" s="26" t="s">
        <v>24</v>
      </c>
      <c r="G63" s="21">
        <f t="shared" si="14"/>
        <v>237535.8</v>
      </c>
      <c r="H63" s="21">
        <f t="shared" si="14"/>
        <v>237535.8</v>
      </c>
      <c r="I63" s="21">
        <f t="shared" si="14"/>
        <v>237535.8</v>
      </c>
      <c r="J63" s="22">
        <f t="shared" si="14"/>
        <v>237535.8</v>
      </c>
      <c r="K63" s="12">
        <f>SUM(J63/I63*100)</f>
        <v>100</v>
      </c>
    </row>
    <row r="64" spans="1:11" ht="21" customHeight="1">
      <c r="A64" s="23" t="s">
        <v>92</v>
      </c>
      <c r="B64" s="18" t="s">
        <v>64</v>
      </c>
      <c r="C64" s="19" t="s">
        <v>22</v>
      </c>
      <c r="D64" s="26" t="s">
        <v>21</v>
      </c>
      <c r="E64" s="26" t="s">
        <v>106</v>
      </c>
      <c r="F64" s="26" t="s">
        <v>29</v>
      </c>
      <c r="G64" s="21">
        <v>237535.8</v>
      </c>
      <c r="H64" s="21">
        <v>237535.8</v>
      </c>
      <c r="I64" s="21">
        <v>237535.8</v>
      </c>
      <c r="J64" s="22">
        <v>237535.8</v>
      </c>
      <c r="K64" s="12">
        <f>SUM(J64/I64*100)</f>
        <v>100</v>
      </c>
    </row>
    <row r="65" spans="1:11" ht="18" customHeight="1">
      <c r="A65" s="8" t="s">
        <v>67</v>
      </c>
      <c r="B65" s="8" t="s">
        <v>64</v>
      </c>
      <c r="C65" s="14" t="s">
        <v>68</v>
      </c>
      <c r="D65" s="14" t="s">
        <v>17</v>
      </c>
      <c r="E65" s="9"/>
      <c r="F65" s="9"/>
      <c r="G65" s="27">
        <v>3000</v>
      </c>
      <c r="H65" s="27">
        <v>3000</v>
      </c>
      <c r="I65" s="27">
        <v>3000</v>
      </c>
      <c r="J65" s="12">
        <f>SUM(J66)</f>
        <v>3000</v>
      </c>
      <c r="K65" s="12">
        <f t="shared" si="13"/>
        <v>100</v>
      </c>
    </row>
    <row r="66" spans="1:11" ht="36.75" customHeight="1">
      <c r="A66" s="8" t="s">
        <v>79</v>
      </c>
      <c r="B66" s="8" t="s">
        <v>64</v>
      </c>
      <c r="C66" s="14" t="s">
        <v>68</v>
      </c>
      <c r="D66" s="31" t="s">
        <v>17</v>
      </c>
      <c r="E66" s="8"/>
      <c r="F66" s="8"/>
      <c r="G66" s="27">
        <v>3000</v>
      </c>
      <c r="H66" s="27">
        <v>3000</v>
      </c>
      <c r="I66" s="27">
        <v>3000</v>
      </c>
      <c r="J66" s="60">
        <f>J67</f>
        <v>3000</v>
      </c>
      <c r="K66" s="12">
        <f t="shared" si="13"/>
        <v>100</v>
      </c>
    </row>
    <row r="67" spans="1:11" ht="93.75" customHeight="1">
      <c r="A67" s="32" t="s">
        <v>69</v>
      </c>
      <c r="B67" s="18" t="s">
        <v>64</v>
      </c>
      <c r="C67" s="19" t="s">
        <v>68</v>
      </c>
      <c r="D67" s="19" t="s">
        <v>17</v>
      </c>
      <c r="E67" s="26" t="s">
        <v>107</v>
      </c>
      <c r="F67" s="26"/>
      <c r="G67" s="21">
        <v>3000</v>
      </c>
      <c r="H67" s="21">
        <v>3000</v>
      </c>
      <c r="I67" s="21">
        <v>3000</v>
      </c>
      <c r="J67" s="12">
        <f>SUM(J69)</f>
        <v>3000</v>
      </c>
      <c r="K67" s="12">
        <f t="shared" si="13"/>
        <v>100</v>
      </c>
    </row>
    <row r="68" spans="1:11" ht="30" customHeight="1">
      <c r="A68" s="32" t="s">
        <v>48</v>
      </c>
      <c r="B68" s="18" t="s">
        <v>64</v>
      </c>
      <c r="C68" s="19" t="s">
        <v>68</v>
      </c>
      <c r="D68" s="19" t="s">
        <v>17</v>
      </c>
      <c r="E68" s="26" t="s">
        <v>107</v>
      </c>
      <c r="F68" s="26" t="s">
        <v>46</v>
      </c>
      <c r="G68" s="21">
        <v>3000</v>
      </c>
      <c r="H68" s="21">
        <v>3000</v>
      </c>
      <c r="I68" s="21">
        <v>3000</v>
      </c>
      <c r="J68" s="12">
        <f>SUM(J69)</f>
        <v>3000</v>
      </c>
      <c r="K68" s="12">
        <f t="shared" si="13"/>
        <v>100</v>
      </c>
    </row>
    <row r="69" spans="1:11" ht="27" customHeight="1">
      <c r="A69" s="23" t="s">
        <v>49</v>
      </c>
      <c r="B69" s="18" t="s">
        <v>64</v>
      </c>
      <c r="C69" s="19" t="s">
        <v>68</v>
      </c>
      <c r="D69" s="19" t="s">
        <v>17</v>
      </c>
      <c r="E69" s="26" t="s">
        <v>107</v>
      </c>
      <c r="F69" s="26" t="s">
        <v>47</v>
      </c>
      <c r="G69" s="21">
        <v>3000</v>
      </c>
      <c r="H69" s="21">
        <v>3000</v>
      </c>
      <c r="I69" s="21">
        <v>3000</v>
      </c>
      <c r="J69" s="12">
        <v>3000</v>
      </c>
      <c r="K69" s="12">
        <f t="shared" si="13"/>
        <v>100</v>
      </c>
    </row>
    <row r="70" spans="1:11" ht="27" customHeight="1">
      <c r="A70" s="30" t="s">
        <v>72</v>
      </c>
      <c r="B70" s="18" t="s">
        <v>64</v>
      </c>
      <c r="C70" s="19" t="s">
        <v>74</v>
      </c>
      <c r="D70" s="19" t="s">
        <v>17</v>
      </c>
      <c r="E70" s="26"/>
      <c r="F70" s="26"/>
      <c r="G70" s="27">
        <f>G71</f>
        <v>10000</v>
      </c>
      <c r="H70" s="27">
        <f>H71</f>
        <v>10000</v>
      </c>
      <c r="I70" s="27">
        <f>I71</f>
        <v>10000</v>
      </c>
      <c r="J70" s="27">
        <f>J71</f>
        <v>10000</v>
      </c>
      <c r="K70" s="12">
        <f t="shared" si="13"/>
        <v>100</v>
      </c>
    </row>
    <row r="71" spans="1:11" ht="27" customHeight="1">
      <c r="A71" s="30" t="s">
        <v>73</v>
      </c>
      <c r="B71" s="18" t="s">
        <v>64</v>
      </c>
      <c r="C71" s="19" t="s">
        <v>74</v>
      </c>
      <c r="D71" s="19" t="s">
        <v>16</v>
      </c>
      <c r="E71" s="26"/>
      <c r="F71" s="26"/>
      <c r="G71" s="21">
        <f>SUM(G74)</f>
        <v>10000</v>
      </c>
      <c r="H71" s="21">
        <f>SUM(H74)</f>
        <v>10000</v>
      </c>
      <c r="I71" s="21">
        <f>SUM(I74)</f>
        <v>10000</v>
      </c>
      <c r="J71" s="22">
        <f>SUM(J73)</f>
        <v>10000</v>
      </c>
      <c r="K71" s="12">
        <f t="shared" si="13"/>
        <v>100</v>
      </c>
    </row>
    <row r="72" spans="1:11" ht="65.25" customHeight="1">
      <c r="A72" s="23" t="s">
        <v>75</v>
      </c>
      <c r="B72" s="18" t="s">
        <v>64</v>
      </c>
      <c r="C72" s="19" t="s">
        <v>74</v>
      </c>
      <c r="D72" s="19" t="s">
        <v>16</v>
      </c>
      <c r="E72" s="26" t="s">
        <v>108</v>
      </c>
      <c r="F72" s="26"/>
      <c r="G72" s="21">
        <f>SUM(G74)</f>
        <v>10000</v>
      </c>
      <c r="H72" s="21">
        <f>SUM(H74)</f>
        <v>10000</v>
      </c>
      <c r="I72" s="21">
        <f>SUM(I74)</f>
        <v>10000</v>
      </c>
      <c r="J72" s="22">
        <f>SUM(J73)</f>
        <v>10000</v>
      </c>
      <c r="K72" s="12">
        <f t="shared" si="13"/>
        <v>100</v>
      </c>
    </row>
    <row r="73" spans="1:11" ht="66" customHeight="1">
      <c r="A73" s="23" t="s">
        <v>76</v>
      </c>
      <c r="B73" s="18" t="s">
        <v>64</v>
      </c>
      <c r="C73" s="19" t="s">
        <v>74</v>
      </c>
      <c r="D73" s="19" t="s">
        <v>16</v>
      </c>
      <c r="E73" s="26" t="s">
        <v>108</v>
      </c>
      <c r="F73" s="26" t="s">
        <v>24</v>
      </c>
      <c r="G73" s="21">
        <f>SUM(G74)</f>
        <v>10000</v>
      </c>
      <c r="H73" s="21">
        <f>SUM(H74)</f>
        <v>10000</v>
      </c>
      <c r="I73" s="21">
        <f>SUM(I74)</f>
        <v>10000</v>
      </c>
      <c r="J73" s="12">
        <f>J74</f>
        <v>10000</v>
      </c>
      <c r="K73" s="12">
        <f t="shared" si="13"/>
        <v>100</v>
      </c>
    </row>
    <row r="74" spans="1:11" ht="64.5" customHeight="1">
      <c r="A74" s="23" t="s">
        <v>37</v>
      </c>
      <c r="B74" s="18" t="s">
        <v>64</v>
      </c>
      <c r="C74" s="19" t="s">
        <v>74</v>
      </c>
      <c r="D74" s="19" t="s">
        <v>16</v>
      </c>
      <c r="E74" s="26" t="s">
        <v>108</v>
      </c>
      <c r="F74" s="26" t="s">
        <v>29</v>
      </c>
      <c r="G74" s="21">
        <v>10000</v>
      </c>
      <c r="H74" s="21">
        <v>10000</v>
      </c>
      <c r="I74" s="21">
        <v>10000</v>
      </c>
      <c r="J74" s="12">
        <v>10000</v>
      </c>
      <c r="K74" s="12">
        <f t="shared" si="13"/>
        <v>100</v>
      </c>
    </row>
    <row r="75" spans="1:11" ht="16.5" customHeight="1">
      <c r="A75" s="16" t="s">
        <v>39</v>
      </c>
      <c r="B75" s="18" t="s">
        <v>64</v>
      </c>
      <c r="C75" s="31" t="s">
        <v>42</v>
      </c>
      <c r="D75" s="31" t="s">
        <v>17</v>
      </c>
      <c r="E75" s="14"/>
      <c r="F75" s="14"/>
      <c r="G75" s="27">
        <f>SUM(G77)</f>
        <v>125100</v>
      </c>
      <c r="H75" s="27">
        <f>SUM(H77)</f>
        <v>125100</v>
      </c>
      <c r="I75" s="27">
        <f>SUM(I77)</f>
        <v>125100</v>
      </c>
      <c r="J75" s="15">
        <f>SUM(J77)</f>
        <v>107811.3</v>
      </c>
      <c r="K75" s="12">
        <f t="shared" si="13"/>
        <v>86.18009592326139</v>
      </c>
    </row>
    <row r="76" spans="1:11" ht="18.75" customHeight="1">
      <c r="A76" s="16" t="s">
        <v>40</v>
      </c>
      <c r="B76" s="18" t="s">
        <v>64</v>
      </c>
      <c r="C76" s="31" t="s">
        <v>42</v>
      </c>
      <c r="D76" s="31" t="s">
        <v>16</v>
      </c>
      <c r="E76" s="14"/>
      <c r="F76" s="14"/>
      <c r="G76" s="27">
        <f>SUM(G77)</f>
        <v>125100</v>
      </c>
      <c r="H76" s="27">
        <f>SUM(H77)</f>
        <v>125100</v>
      </c>
      <c r="I76" s="27">
        <f>SUM(I77)</f>
        <v>125100</v>
      </c>
      <c r="J76" s="15">
        <f>SUM(J77)</f>
        <v>107811.3</v>
      </c>
      <c r="K76" s="12">
        <f t="shared" si="13"/>
        <v>86.18009592326139</v>
      </c>
    </row>
    <row r="77" spans="1:11" ht="48.75" customHeight="1">
      <c r="A77" s="23" t="s">
        <v>62</v>
      </c>
      <c r="B77" s="18" t="s">
        <v>64</v>
      </c>
      <c r="C77" s="19" t="s">
        <v>42</v>
      </c>
      <c r="D77" s="19" t="s">
        <v>16</v>
      </c>
      <c r="E77" s="26" t="s">
        <v>109</v>
      </c>
      <c r="F77" s="26" t="s">
        <v>43</v>
      </c>
      <c r="G77" s="21">
        <f>SUM(G79)</f>
        <v>125100</v>
      </c>
      <c r="H77" s="21">
        <f>SUM(H79)</f>
        <v>125100</v>
      </c>
      <c r="I77" s="21">
        <f>SUM(I79)</f>
        <v>125100</v>
      </c>
      <c r="J77" s="22">
        <f>SUM(J79)</f>
        <v>107811.3</v>
      </c>
      <c r="K77" s="12">
        <f t="shared" si="13"/>
        <v>86.18009592326139</v>
      </c>
    </row>
    <row r="78" spans="1:11" ht="48.75" customHeight="1">
      <c r="A78" s="23" t="s">
        <v>51</v>
      </c>
      <c r="B78" s="18" t="s">
        <v>64</v>
      </c>
      <c r="C78" s="19" t="s">
        <v>42</v>
      </c>
      <c r="D78" s="19" t="s">
        <v>16</v>
      </c>
      <c r="E78" s="26" t="s">
        <v>109</v>
      </c>
      <c r="F78" s="26" t="s">
        <v>44</v>
      </c>
      <c r="G78" s="21">
        <f>SUM(G79)</f>
        <v>125100</v>
      </c>
      <c r="H78" s="21">
        <f>SUM(H79)</f>
        <v>125100</v>
      </c>
      <c r="I78" s="21">
        <f>SUM(I79)</f>
        <v>125100</v>
      </c>
      <c r="J78" s="22">
        <f>SUM(J79)</f>
        <v>107811.3</v>
      </c>
      <c r="K78" s="12">
        <f t="shared" si="13"/>
        <v>86.18009592326139</v>
      </c>
    </row>
    <row r="79" spans="1:11" ht="51" customHeight="1">
      <c r="A79" s="23" t="s">
        <v>41</v>
      </c>
      <c r="B79" s="18" t="s">
        <v>52</v>
      </c>
      <c r="C79" s="19" t="s">
        <v>42</v>
      </c>
      <c r="D79" s="19" t="s">
        <v>16</v>
      </c>
      <c r="E79" s="26" t="s">
        <v>109</v>
      </c>
      <c r="F79" s="26" t="s">
        <v>66</v>
      </c>
      <c r="G79" s="21">
        <v>125100</v>
      </c>
      <c r="H79" s="21">
        <v>125100</v>
      </c>
      <c r="I79" s="21">
        <v>125100</v>
      </c>
      <c r="J79" s="22">
        <v>107811.3</v>
      </c>
      <c r="K79" s="12">
        <f t="shared" si="13"/>
        <v>86.18009592326139</v>
      </c>
    </row>
    <row r="80" spans="1:11" ht="15.75" customHeight="1">
      <c r="A80" s="8" t="s">
        <v>12</v>
      </c>
      <c r="B80" s="8" t="s">
        <v>64</v>
      </c>
      <c r="C80" s="31" t="s">
        <v>20</v>
      </c>
      <c r="D80" s="31" t="s">
        <v>17</v>
      </c>
      <c r="E80" s="14"/>
      <c r="F80" s="14"/>
      <c r="G80" s="27">
        <f>SUM(G84)</f>
        <v>10000</v>
      </c>
      <c r="H80" s="27">
        <f>SUM(H84)</f>
        <v>10000</v>
      </c>
      <c r="I80" s="27">
        <f>SUM(I84)</f>
        <v>10000</v>
      </c>
      <c r="J80" s="60">
        <f>SUM(J84)</f>
        <v>10000</v>
      </c>
      <c r="K80" s="12">
        <f t="shared" si="13"/>
        <v>100</v>
      </c>
    </row>
    <row r="81" spans="1:11" ht="18.75">
      <c r="A81" s="8" t="s">
        <v>13</v>
      </c>
      <c r="B81" s="8" t="s">
        <v>64</v>
      </c>
      <c r="C81" s="31" t="s">
        <v>20</v>
      </c>
      <c r="D81" s="31" t="s">
        <v>18</v>
      </c>
      <c r="E81" s="14"/>
      <c r="F81" s="14"/>
      <c r="G81" s="27">
        <f>SUM(G84)</f>
        <v>10000</v>
      </c>
      <c r="H81" s="27">
        <f>SUM(H84)</f>
        <v>10000</v>
      </c>
      <c r="I81" s="27">
        <f>SUM(I84)</f>
        <v>10000</v>
      </c>
      <c r="J81" s="60">
        <f>SUM(J84)</f>
        <v>10000</v>
      </c>
      <c r="K81" s="12">
        <f t="shared" si="13"/>
        <v>100</v>
      </c>
    </row>
    <row r="82" spans="1:11" ht="108.75" customHeight="1">
      <c r="A82" s="32" t="s">
        <v>63</v>
      </c>
      <c r="B82" s="18" t="s">
        <v>64</v>
      </c>
      <c r="C82" s="19" t="s">
        <v>20</v>
      </c>
      <c r="D82" s="19" t="s">
        <v>18</v>
      </c>
      <c r="E82" s="26" t="s">
        <v>110</v>
      </c>
      <c r="F82" s="26"/>
      <c r="G82" s="21">
        <f>SUM(G84)</f>
        <v>10000</v>
      </c>
      <c r="H82" s="21">
        <f>SUM(H84)</f>
        <v>10000</v>
      </c>
      <c r="I82" s="21">
        <f>SUM(I84)</f>
        <v>10000</v>
      </c>
      <c r="J82" s="12">
        <f>SUM(J84)</f>
        <v>10000</v>
      </c>
      <c r="K82" s="12">
        <f t="shared" si="13"/>
        <v>100</v>
      </c>
    </row>
    <row r="83" spans="1:11" ht="19.5" customHeight="1">
      <c r="A83" s="32" t="s">
        <v>48</v>
      </c>
      <c r="B83" s="18" t="s">
        <v>64</v>
      </c>
      <c r="C83" s="19" t="s">
        <v>20</v>
      </c>
      <c r="D83" s="19" t="s">
        <v>18</v>
      </c>
      <c r="E83" s="26" t="s">
        <v>110</v>
      </c>
      <c r="F83" s="26" t="s">
        <v>46</v>
      </c>
      <c r="G83" s="21">
        <f>SUM(G84)</f>
        <v>10000</v>
      </c>
      <c r="H83" s="21">
        <f>SUM(H84)</f>
        <v>10000</v>
      </c>
      <c r="I83" s="21">
        <f>SUM(I84)</f>
        <v>10000</v>
      </c>
      <c r="J83" s="12">
        <f>SUM(J84)</f>
        <v>10000</v>
      </c>
      <c r="K83" s="12">
        <f t="shared" si="13"/>
        <v>100</v>
      </c>
    </row>
    <row r="84" spans="1:11" ht="19.5" customHeight="1">
      <c r="A84" s="23" t="s">
        <v>49</v>
      </c>
      <c r="B84" s="18" t="s">
        <v>64</v>
      </c>
      <c r="C84" s="19" t="s">
        <v>20</v>
      </c>
      <c r="D84" s="19" t="s">
        <v>18</v>
      </c>
      <c r="E84" s="26" t="s">
        <v>110</v>
      </c>
      <c r="F84" s="26" t="s">
        <v>47</v>
      </c>
      <c r="G84" s="21">
        <v>10000</v>
      </c>
      <c r="H84" s="21">
        <v>10000</v>
      </c>
      <c r="I84" s="21">
        <v>10000</v>
      </c>
      <c r="J84" s="12">
        <v>10000</v>
      </c>
      <c r="K84" s="12">
        <f t="shared" si="13"/>
        <v>100</v>
      </c>
    </row>
    <row r="85" spans="1:11" ht="36.75" customHeight="1">
      <c r="A85" s="8" t="s">
        <v>4</v>
      </c>
      <c r="B85" s="9"/>
      <c r="C85" s="26"/>
      <c r="D85" s="26"/>
      <c r="E85" s="26"/>
      <c r="F85" s="26"/>
      <c r="G85" s="11">
        <f>SUM(G10+G44+G49+G54+G65+G70+G75+G80)</f>
        <v>2482756</v>
      </c>
      <c r="H85" s="11">
        <f>H10+H42+H49+H54+H70+H75+H80+H65</f>
        <v>3915937.5</v>
      </c>
      <c r="I85" s="11">
        <f>SUM(I10+I44+I49+I54+I65+I70+I75+I80)</f>
        <v>3915937.5</v>
      </c>
      <c r="J85" s="11">
        <f>J10+J42+J49+J54+J65+J70+J75+J80</f>
        <v>2492712.4299999997</v>
      </c>
      <c r="K85" s="12">
        <f t="shared" si="13"/>
        <v>63.655572388476564</v>
      </c>
    </row>
    <row r="86" spans="1:6" ht="12.75">
      <c r="A86" s="62"/>
      <c r="B86" s="62"/>
      <c r="C86" s="62"/>
      <c r="D86" s="62"/>
      <c r="E86" s="62"/>
      <c r="F86" s="62"/>
    </row>
    <row r="87" spans="1:7" ht="15.75">
      <c r="A87" s="1"/>
      <c r="B87" s="1"/>
      <c r="C87" s="1"/>
      <c r="D87" s="1"/>
      <c r="E87" s="1"/>
      <c r="F87" s="1"/>
      <c r="G87" s="1"/>
    </row>
    <row r="88" spans="1:7" ht="15.75">
      <c r="A88" s="1"/>
      <c r="B88" s="1"/>
      <c r="C88" s="1"/>
      <c r="D88" s="1"/>
      <c r="E88" s="1"/>
      <c r="F88" s="1"/>
      <c r="G88" s="1"/>
    </row>
    <row r="89" spans="1:7" ht="15.75">
      <c r="A89" s="1"/>
      <c r="B89" s="1"/>
      <c r="C89" s="1"/>
      <c r="D89" s="1"/>
      <c r="E89" s="1"/>
      <c r="F89" s="1"/>
      <c r="G89" s="1"/>
    </row>
    <row r="90" spans="1:7" ht="15.75">
      <c r="A90" s="1"/>
      <c r="B90" s="1"/>
      <c r="C90" s="1"/>
      <c r="D90" s="1"/>
      <c r="E90" s="1"/>
      <c r="F90" s="1"/>
      <c r="G90" s="1"/>
    </row>
    <row r="91" spans="1:7" ht="15.75">
      <c r="A91" s="1"/>
      <c r="B91" s="1"/>
      <c r="C91" s="1"/>
      <c r="D91" s="1"/>
      <c r="E91" s="1"/>
      <c r="F91" s="1"/>
      <c r="G91" s="1"/>
    </row>
    <row r="92" spans="1:7" ht="15.75">
      <c r="A92" s="1"/>
      <c r="B92" s="1"/>
      <c r="C92" s="1"/>
      <c r="D92" s="1"/>
      <c r="E92" s="1"/>
      <c r="F92" s="1"/>
      <c r="G92" s="1"/>
    </row>
    <row r="93" spans="1:7" ht="15.75">
      <c r="A93" s="1"/>
      <c r="B93" s="1"/>
      <c r="C93" s="1"/>
      <c r="D93" s="1"/>
      <c r="E93" s="1"/>
      <c r="F93" s="1"/>
      <c r="G93" s="1"/>
    </row>
    <row r="94" spans="1:7" ht="15.75">
      <c r="A94" s="1"/>
      <c r="B94" s="1"/>
      <c r="C94" s="1"/>
      <c r="D94" s="1"/>
      <c r="E94" s="1"/>
      <c r="F94" s="1"/>
      <c r="G94" s="1"/>
    </row>
    <row r="95" spans="1:7" ht="15.75">
      <c r="A95" s="1"/>
      <c r="B95" s="1"/>
      <c r="C95" s="1"/>
      <c r="D95" s="1"/>
      <c r="E95" s="1"/>
      <c r="F95" s="1"/>
      <c r="G95" s="1"/>
    </row>
    <row r="96" spans="1:7" ht="15.75">
      <c r="A96" s="1"/>
      <c r="B96" s="1"/>
      <c r="C96" s="1"/>
      <c r="D96" s="1"/>
      <c r="E96" s="1"/>
      <c r="F96" s="1"/>
      <c r="G96" s="1"/>
    </row>
    <row r="97" spans="1:7" ht="15.75">
      <c r="A97" s="1"/>
      <c r="B97" s="1"/>
      <c r="C97" s="1"/>
      <c r="D97" s="1"/>
      <c r="E97" s="1"/>
      <c r="F97" s="1"/>
      <c r="G97" s="1"/>
    </row>
    <row r="98" spans="1:7" ht="15.75">
      <c r="A98" s="1"/>
      <c r="B98" s="1"/>
      <c r="C98" s="1"/>
      <c r="D98" s="1"/>
      <c r="E98" s="1"/>
      <c r="F98" s="1"/>
      <c r="G98" s="1"/>
    </row>
    <row r="99" spans="1:7" ht="15.75">
      <c r="A99" s="1"/>
      <c r="B99" s="1"/>
      <c r="C99" s="1"/>
      <c r="D99" s="1"/>
      <c r="E99" s="1"/>
      <c r="F99" s="1"/>
      <c r="G99" s="1"/>
    </row>
    <row r="100" spans="1:7" ht="15.75">
      <c r="A100" s="1"/>
      <c r="B100" s="1"/>
      <c r="C100" s="1"/>
      <c r="D100" s="1"/>
      <c r="E100" s="1"/>
      <c r="F100" s="1"/>
      <c r="G100" s="1"/>
    </row>
    <row r="101" spans="1:7" ht="15.75">
      <c r="A101" s="1"/>
      <c r="B101" s="1"/>
      <c r="C101" s="1"/>
      <c r="D101" s="1"/>
      <c r="E101" s="1"/>
      <c r="F101" s="1"/>
      <c r="G101" s="1"/>
    </row>
    <row r="102" spans="1:7" ht="15.75">
      <c r="A102" s="1"/>
      <c r="B102" s="1"/>
      <c r="C102" s="1"/>
      <c r="D102" s="1"/>
      <c r="E102" s="1"/>
      <c r="F102" s="1"/>
      <c r="G102" s="1"/>
    </row>
    <row r="103" spans="1:7" ht="15.75">
      <c r="A103" s="1"/>
      <c r="B103" s="1"/>
      <c r="C103" s="1"/>
      <c r="D103" s="1"/>
      <c r="E103" s="1"/>
      <c r="F103" s="1"/>
      <c r="G103" s="1"/>
    </row>
    <row r="104" spans="1:7" ht="15.75">
      <c r="A104" s="1"/>
      <c r="B104" s="1"/>
      <c r="C104" s="1"/>
      <c r="D104" s="1"/>
      <c r="E104" s="1"/>
      <c r="F104" s="1"/>
      <c r="G104" s="1"/>
    </row>
    <row r="105" spans="1:7" ht="15.75">
      <c r="A105" s="1"/>
      <c r="B105" s="1"/>
      <c r="C105" s="1"/>
      <c r="D105" s="1"/>
      <c r="E105" s="1"/>
      <c r="F105" s="1"/>
      <c r="G105" s="1"/>
    </row>
    <row r="106" spans="1:7" ht="15.75">
      <c r="A106" s="1"/>
      <c r="B106" s="1"/>
      <c r="C106" s="1"/>
      <c r="D106" s="1"/>
      <c r="E106" s="1"/>
      <c r="F106" s="1"/>
      <c r="G106" s="1"/>
    </row>
    <row r="107" spans="1:7" ht="15.75">
      <c r="A107" s="1"/>
      <c r="B107" s="1"/>
      <c r="C107" s="1"/>
      <c r="D107" s="1"/>
      <c r="E107" s="1"/>
      <c r="F107" s="1"/>
      <c r="G107" s="1"/>
    </row>
    <row r="108" spans="1:7" ht="15.75">
      <c r="A108" s="1"/>
      <c r="B108" s="1"/>
      <c r="C108" s="1"/>
      <c r="D108" s="1"/>
      <c r="E108" s="1"/>
      <c r="F108" s="1"/>
      <c r="G108" s="1"/>
    </row>
    <row r="109" spans="1:7" ht="15.75">
      <c r="A109" s="1"/>
      <c r="B109" s="1"/>
      <c r="C109" s="1"/>
      <c r="D109" s="1"/>
      <c r="E109" s="1"/>
      <c r="F109" s="1"/>
      <c r="G109" s="1"/>
    </row>
    <row r="110" spans="1:7" ht="15.75">
      <c r="A110" s="1"/>
      <c r="B110" s="1"/>
      <c r="C110" s="1"/>
      <c r="D110" s="1"/>
      <c r="E110" s="1"/>
      <c r="F110" s="1"/>
      <c r="G110" s="1"/>
    </row>
    <row r="111" spans="1:7" ht="15.75">
      <c r="A111" s="1"/>
      <c r="B111" s="1"/>
      <c r="C111" s="1"/>
      <c r="D111" s="1"/>
      <c r="E111" s="1"/>
      <c r="F111" s="1"/>
      <c r="G111" s="1"/>
    </row>
    <row r="112" spans="1:7" ht="15.75">
      <c r="A112" s="1"/>
      <c r="B112" s="1"/>
      <c r="C112" s="1"/>
      <c r="D112" s="1"/>
      <c r="E112" s="1"/>
      <c r="F112" s="1"/>
      <c r="G112" s="1"/>
    </row>
    <row r="113" spans="1:7" ht="15.75">
      <c r="A113" s="1"/>
      <c r="B113" s="1"/>
      <c r="C113" s="1"/>
      <c r="D113" s="1"/>
      <c r="E113" s="1"/>
      <c r="F113" s="1"/>
      <c r="G113" s="1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  <row r="123" spans="1:7" ht="15.75">
      <c r="A123" s="1"/>
      <c r="B123" s="1"/>
      <c r="C123" s="1"/>
      <c r="D123" s="1"/>
      <c r="E123" s="1"/>
      <c r="F123" s="1"/>
      <c r="G123" s="1"/>
    </row>
    <row r="124" spans="1:7" ht="15.75">
      <c r="A124" s="1"/>
      <c r="B124" s="1"/>
      <c r="C124" s="1"/>
      <c r="D124" s="1"/>
      <c r="E124" s="1"/>
      <c r="F124" s="1"/>
      <c r="G124" s="1"/>
    </row>
    <row r="125" spans="1:7" ht="15.75">
      <c r="A125" s="1"/>
      <c r="B125" s="1"/>
      <c r="C125" s="1"/>
      <c r="D125" s="1"/>
      <c r="E125" s="1"/>
      <c r="F125" s="1"/>
      <c r="G125" s="1"/>
    </row>
    <row r="126" spans="1:7" ht="15.75">
      <c r="A126" s="1"/>
      <c r="B126" s="1"/>
      <c r="C126" s="1"/>
      <c r="D126" s="1"/>
      <c r="E126" s="1"/>
      <c r="F126" s="1"/>
      <c r="G126" s="1"/>
    </row>
    <row r="127" spans="1:7" ht="15.75">
      <c r="A127" s="1"/>
      <c r="B127" s="1"/>
      <c r="C127" s="1"/>
      <c r="D127" s="1"/>
      <c r="E127" s="1"/>
      <c r="F127" s="1"/>
      <c r="G127" s="1"/>
    </row>
    <row r="128" spans="1:7" ht="15.75">
      <c r="A128" s="1"/>
      <c r="B128" s="1"/>
      <c r="C128" s="1"/>
      <c r="D128" s="1"/>
      <c r="E128" s="1"/>
      <c r="F128" s="1"/>
      <c r="G128" s="1"/>
    </row>
    <row r="129" spans="1:7" ht="15.75">
      <c r="A129" s="1"/>
      <c r="B129" s="1"/>
      <c r="C129" s="1"/>
      <c r="D129" s="1"/>
      <c r="E129" s="1"/>
      <c r="F129" s="1"/>
      <c r="G129" s="1"/>
    </row>
    <row r="130" spans="1:7" ht="15.75">
      <c r="A130" s="1"/>
      <c r="B130" s="1"/>
      <c r="C130" s="1"/>
      <c r="D130" s="1"/>
      <c r="E130" s="1"/>
      <c r="F130" s="1"/>
      <c r="G130" s="1"/>
    </row>
    <row r="131" spans="1:7" ht="15.75">
      <c r="A131" s="1"/>
      <c r="B131" s="1"/>
      <c r="C131" s="1"/>
      <c r="D131" s="1"/>
      <c r="E131" s="1"/>
      <c r="F131" s="1"/>
      <c r="G131" s="1"/>
    </row>
    <row r="132" spans="1:7" ht="15.75">
      <c r="A132" s="1"/>
      <c r="B132" s="1"/>
      <c r="C132" s="1"/>
      <c r="D132" s="1"/>
      <c r="E132" s="1"/>
      <c r="F132" s="1"/>
      <c r="G132" s="1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</sheetData>
  <sheetProtection/>
  <mergeCells count="18">
    <mergeCell ref="A4:E4"/>
    <mergeCell ref="K7:K8"/>
    <mergeCell ref="F7:F8"/>
    <mergeCell ref="A1:I1"/>
    <mergeCell ref="A2:I2"/>
    <mergeCell ref="A3:I3"/>
    <mergeCell ref="I7:I8"/>
    <mergeCell ref="H7:H8"/>
    <mergeCell ref="G7:G8"/>
    <mergeCell ref="P8:P9"/>
    <mergeCell ref="A86:F86"/>
    <mergeCell ref="A5:G5"/>
    <mergeCell ref="A7:A8"/>
    <mergeCell ref="B7:B8"/>
    <mergeCell ref="D7:D8"/>
    <mergeCell ref="E7:E8"/>
    <mergeCell ref="O11:O12"/>
    <mergeCell ref="J7:J8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2022-07-12T10:13:30Z</cp:lastPrinted>
  <dcterms:created xsi:type="dcterms:W3CDTF">1996-10-08T23:32:33Z</dcterms:created>
  <dcterms:modified xsi:type="dcterms:W3CDTF">2022-10-10T13:24:29Z</dcterms:modified>
  <cp:category/>
  <cp:version/>
  <cp:contentType/>
  <cp:contentStatus/>
</cp:coreProperties>
</file>